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9405" tabRatio="771" activeTab="0"/>
  </bookViews>
  <sheets>
    <sheet name="General Track Programme" sheetId="1" r:id="rId1"/>
    <sheet name="Academic Programme" sheetId="2" r:id="rId2"/>
    <sheet name="Workshop Programme" sheetId="3" r:id="rId3"/>
    <sheet name="Workshops" sheetId="4" r:id="rId4"/>
    <sheet name="Tutorials" sheetId="5" r:id="rId5"/>
    <sheet name="Presentations" sheetId="6" r:id="rId6"/>
    <sheet name="AcademicPresentations" sheetId="7" r:id="rId7"/>
    <sheet name="Times" sheetId="8" r:id="rId8"/>
  </sheets>
  <definedNames/>
  <calcPr fullCalcOnLoad="1"/>
</workbook>
</file>

<file path=xl/sharedStrings.xml><?xml version="1.0" encoding="utf-8"?>
<sst xmlns="http://schemas.openxmlformats.org/spreadsheetml/2006/main" count="599" uniqueCount="391">
  <si>
    <t>Date</t>
  </si>
  <si>
    <t>Time From:</t>
  </si>
  <si>
    <t>Time To:</t>
  </si>
  <si>
    <t>Session</t>
  </si>
  <si>
    <t>Organisation</t>
  </si>
  <si>
    <t>21.10.2009</t>
  </si>
  <si>
    <t>Parkside Auditorium</t>
  </si>
  <si>
    <t>110A</t>
  </si>
  <si>
    <t>A review of international developments in policy and legal frameworks for sharing of spatial data</t>
  </si>
  <si>
    <t>G02</t>
  </si>
  <si>
    <t>Orfeo Toolbox: from satellite images to geographic information</t>
  </si>
  <si>
    <t>G03</t>
  </si>
  <si>
    <t>The Time Series Toolbox</t>
  </si>
  <si>
    <t>G04</t>
  </si>
  <si>
    <t>Open Web Processing Services for Improving Accuracy of GPS tracks using Filtering and Map-Matching</t>
  </si>
  <si>
    <t>Introducing FDO Toolbox</t>
  </si>
  <si>
    <t>Validation of Satellite Image with Ground Sensor Network based on OGC Web Services Framework</t>
  </si>
  <si>
    <t>Implementation OGC Sensor Web Enablement supporting Local Participation in Water Resource Management</t>
  </si>
  <si>
    <t>OSGeo - Globally Powering SDIs</t>
  </si>
  <si>
    <t>Shortest path search for real road networks with pgRouting</t>
  </si>
  <si>
    <t>Protecting OGC Web Services with the 52°North Security System</t>
  </si>
  <si>
    <t>Mobile Mapping for Field Data Collection</t>
  </si>
  <si>
    <t>Using cloud computing for high-availability large scale webmapping applications</t>
  </si>
  <si>
    <t>Best of both worlds: Bringing advanced analytical capabilities to open source GIS</t>
  </si>
  <si>
    <t>Anatomy of a digital field mapping with BeeGIS</t>
  </si>
  <si>
    <t>Maptivism: GIS for the People!</t>
  </si>
  <si>
    <t>Cloud database to store map data</t>
  </si>
  <si>
    <t>goGPS: a navigation software to enhance the accuracy of low cost GPS receivers</t>
  </si>
  <si>
    <t>How to Make a Point Cloud Rain Polygons</t>
  </si>
  <si>
    <t xml:space="preserve">  id</t>
  </si>
  <si>
    <t xml:space="preserve"> title</t>
  </si>
  <si>
    <t xml:space="preserve"> author</t>
  </si>
  <si>
    <t xml:space="preserve"> organisation</t>
  </si>
  <si>
    <t>Rearranging the landscape of spatial database technology</t>
  </si>
  <si>
    <t>Andrew Ross</t>
  </si>
  <si>
    <t>Ingres</t>
  </si>
  <si>
    <t xml:space="preserve">The State of PostGIS </t>
  </si>
  <si>
    <t>Paul Ramsey</t>
  </si>
  <si>
    <t>OpenGeo</t>
  </si>
  <si>
    <t>Web Mapping Performance Shoot-out</t>
  </si>
  <si>
    <t>Andrea Aime and Jeff McKenna</t>
  </si>
  <si>
    <t>OpenGeo and Gateway Geomatics</t>
  </si>
  <si>
    <t>Claude Philipona</t>
  </si>
  <si>
    <t>Camptocamp</t>
  </si>
  <si>
    <t>Carson J. Q. Farmer</t>
  </si>
  <si>
    <t>National Centre for Geocomputation</t>
  </si>
  <si>
    <t>Styling with SLD, or How I Learned To Stop Worrying and Love XML</t>
  </si>
  <si>
    <t>Mike Pumphrey</t>
  </si>
  <si>
    <t>There is no alternative to OpenLayers...?</t>
  </si>
  <si>
    <t>Till Adams</t>
  </si>
  <si>
    <t>terrestris GmbH &amp; Co. KG.</t>
  </si>
  <si>
    <t xml:space="preserve">An Open Architecture for RESTful Geospatial Web Services </t>
  </si>
  <si>
    <t>Geoff Zeiss</t>
  </si>
  <si>
    <t>Autodesk</t>
  </si>
  <si>
    <t>gvSIG Mini. OSM for almost every phone.</t>
  </si>
  <si>
    <t>Javi Carrasco, Alberto Romeu, Miguel Montesinos</t>
  </si>
  <si>
    <t>PRODEVELOP</t>
  </si>
  <si>
    <t>How to build a sustainable FOSS4G business organization</t>
  </si>
  <si>
    <t>Toru Mori</t>
  </si>
  <si>
    <t>Orkney, Inc.</t>
  </si>
  <si>
    <t>GeoShield: a server side user permissions management to OGC services</t>
  </si>
  <si>
    <t>Milan Antonovic</t>
  </si>
  <si>
    <t>Institute of Earth Science</t>
  </si>
  <si>
    <t>The use of Open Source in Canada's National Forest Information System</t>
  </si>
  <si>
    <t>Brian Low</t>
  </si>
  <si>
    <t>Natural Resources Canada</t>
  </si>
  <si>
    <t xml:space="preserve">Maximising reuse of water information through Creative Commons Licensing </t>
  </si>
  <si>
    <t>Brendan Moran and Baden Appleyard</t>
  </si>
  <si>
    <t xml:space="preserve">Australian Bureau of Meteorology </t>
  </si>
  <si>
    <t>Proj4js - Coordinate System Transformations in the Browser</t>
  </si>
  <si>
    <t>Michael Adair</t>
  </si>
  <si>
    <t>DM Solutions Group</t>
  </si>
  <si>
    <t>MapServer Project Status Report</t>
  </si>
  <si>
    <t>Daniel Morissette and Jeff McKenna</t>
  </si>
  <si>
    <t>Mapgears (Daniel) and Gateway Geomatics (Jeff)</t>
  </si>
  <si>
    <t>PostGIS and Oracle Spatial</t>
  </si>
  <si>
    <t>Simon Greener</t>
  </si>
  <si>
    <t>The SpatialDB Advisor</t>
  </si>
  <si>
    <t>Building a web mapping application with GeoExt</t>
  </si>
  <si>
    <t>Sebastian Benthall</t>
  </si>
  <si>
    <t>Integrating OpenStreetMap, satellite imagery, and custom maps into Wikipedia</t>
  </si>
  <si>
    <t>Katie Filbert</t>
  </si>
  <si>
    <t>Arnulf Christl</t>
  </si>
  <si>
    <t>OSGeo</t>
  </si>
  <si>
    <t>MapTiler: map publishing a la Google Maps</t>
  </si>
  <si>
    <t>Klokan Petr Pridal</t>
  </si>
  <si>
    <t>Paul Wickman</t>
  </si>
  <si>
    <t>North Star Geographics</t>
  </si>
  <si>
    <t>Anton</t>
  </si>
  <si>
    <t>Web GIS: from Javascript to GWT</t>
  </si>
  <si>
    <t>Pieter De Graef</t>
  </si>
  <si>
    <t>Geosparc</t>
  </si>
  <si>
    <t>GeoServer application schema support: complex features for the masses</t>
  </si>
  <si>
    <t>Ben Caradoc-Davies</t>
  </si>
  <si>
    <t>CSIRO Exploration and Mining</t>
  </si>
  <si>
    <t>Geodata and CouchDB</t>
  </si>
  <si>
    <t>Volker Mische</t>
  </si>
  <si>
    <t>Schuyler Erle</t>
  </si>
  <si>
    <t>Entropy Free LLC</t>
  </si>
  <si>
    <t xml:space="preserve">Building a SDI massively based on OWS </t>
  </si>
  <si>
    <t>David Jonglez</t>
  </si>
  <si>
    <t>Maps and BI for large organizations</t>
  </si>
  <si>
    <t>Michèle Laflamme and Philippe Grégoire</t>
  </si>
  <si>
    <t>Boréalis</t>
  </si>
  <si>
    <t>Building community information systems with Drupal and OpenLayers</t>
  </si>
  <si>
    <t>Charles Burnett</t>
  </si>
  <si>
    <t xml:space="preserve">Geomemes Research Inc. </t>
  </si>
  <si>
    <t>GeoServer: Past, Present, and Future</t>
  </si>
  <si>
    <t>Justin Deoliveira</t>
  </si>
  <si>
    <t xml:space="preserve">GeoServer in Production </t>
  </si>
  <si>
    <t>Andrea Aime</t>
  </si>
  <si>
    <t>Behind the buzz of cloud computing- 52°North Open Source Geoprocessing Software in the Google Cloud</t>
  </si>
  <si>
    <t>Bastian Schaeffer</t>
  </si>
  <si>
    <t>52°North</t>
  </si>
  <si>
    <t>Comparing apples and oranges: Uncovering the mystery of component selection in WebGIS projects</t>
  </si>
  <si>
    <t>Marc Jansen</t>
  </si>
  <si>
    <t>terrestris GmbH &amp; Co. KG</t>
  </si>
  <si>
    <t>JGrass, present and future</t>
  </si>
  <si>
    <t>Andrea Antonello,Silvia Franceschi,Riccardo Rigon</t>
  </si>
  <si>
    <t>HydroloGIS</t>
  </si>
  <si>
    <t>Live Demonstration of DEWS</t>
  </si>
  <si>
    <t>Matthias Lendholt and Martin Hammitzsch</t>
  </si>
  <si>
    <t>Deutsches GeoForschungsZentrum</t>
  </si>
  <si>
    <t>Improving Community Safety Though Wildfire Mitigation - an Open Source Case Study</t>
  </si>
  <si>
    <t>Alistair Hart</t>
  </si>
  <si>
    <t>Atherton Tablelands GIS (part of Tablelands Regional Council)</t>
  </si>
  <si>
    <t>How to create a web 2.0 mapping with MapFish development framework?</t>
  </si>
  <si>
    <t>Cédric Moullet</t>
  </si>
  <si>
    <t>Summary of MapServer OGC Web Services</t>
  </si>
  <si>
    <t>Jeff McKenna</t>
  </si>
  <si>
    <t>Gateway Geomatics</t>
  </si>
  <si>
    <t>GISVM, the ultimate tool for teaching FOSS4G</t>
  </si>
  <si>
    <t>Ricardo Miguel Moreira de Pinho</t>
  </si>
  <si>
    <t>GISVM project (www.GISVM.com)</t>
  </si>
  <si>
    <t>GeoKettle: A powerful open source spatial ETL tool</t>
  </si>
  <si>
    <t>Dr. Thierry Badard</t>
  </si>
  <si>
    <t>GeoSOA research group / Laval University</t>
  </si>
  <si>
    <t>Jim Craner</t>
  </si>
  <si>
    <t>Chicago Technology Cooperative</t>
  </si>
  <si>
    <t>Emmanuel Christophe</t>
  </si>
  <si>
    <t>CRISP</t>
  </si>
  <si>
    <t>Visualising animal movements in 'near' real time</t>
  </si>
  <si>
    <t>Ben Madin</t>
  </si>
  <si>
    <t>AusVet Animal Health Services</t>
  </si>
  <si>
    <t>Mapping interviews with open source technologies</t>
  </si>
  <si>
    <t>Chris McDowall</t>
  </si>
  <si>
    <t>Landcare Research</t>
  </si>
  <si>
    <t>MarineMap: Participatory Marine Protected Area Design Using a Web-Based Open Source Tool</t>
  </si>
  <si>
    <t>Chad Burt</t>
  </si>
  <si>
    <t>University of California Santa Barbara</t>
  </si>
  <si>
    <t>Building Custom GIS Applications using Open-Source Toolkits - A Case Study</t>
  </si>
  <si>
    <t>Dr. Daniel B. Koch</t>
  </si>
  <si>
    <t>Oak Ridge National Lab</t>
  </si>
  <si>
    <t>An hybrid GIS solution to manage the French gas utility network</t>
  </si>
  <si>
    <t>Nicolas BOZON</t>
  </si>
  <si>
    <t xml:space="preserve">3LIZ </t>
  </si>
  <si>
    <t>BioSIRT - A national system using Open GIS components</t>
  </si>
  <si>
    <t>Ian Miller</t>
  </si>
  <si>
    <t>Spatial Vision</t>
  </si>
  <si>
    <t>A robust, low cost, GIS enabled data capture &amp; management system for commercial/research vessels.</t>
  </si>
  <si>
    <t>Brent Wood</t>
  </si>
  <si>
    <t>NIWA</t>
  </si>
  <si>
    <t>Using Open Source to the Ministry of Housing and Urban Development - CHILE</t>
  </si>
  <si>
    <t>César Medina</t>
  </si>
  <si>
    <t>Ministry of Housing and Urban Development</t>
  </si>
  <si>
    <t>Anne Fitzgerald</t>
  </si>
  <si>
    <t xml:space="preserve">Queensland University of Technology </t>
  </si>
  <si>
    <t>Shared Land Information Platform (SLIP) Enabler: Leveraging Public/Private Partnerships</t>
  </si>
  <si>
    <t>Kylie Middleton</t>
  </si>
  <si>
    <t>Western Australian Land Information Authority</t>
  </si>
  <si>
    <t>OpenLayers: Vector Mayhem</t>
  </si>
  <si>
    <t>Tim Schaub</t>
  </si>
  <si>
    <t>GeoServer, GeoTools and GeoBatch: supporting operational Meteorology and Oceanography</t>
  </si>
  <si>
    <t>Simone Giannecchini</t>
  </si>
  <si>
    <t>GeoSolutions S.A.S.</t>
  </si>
  <si>
    <t>Venkatesh Raghavan</t>
  </si>
  <si>
    <t>Osaka City University</t>
  </si>
  <si>
    <t>CityGML extension for Building Information Modelling (BIM) and IFC</t>
  </si>
  <si>
    <t>Léon van Berlo</t>
  </si>
  <si>
    <t>Dutch organisation for applied scientific research TNO</t>
  </si>
  <si>
    <t>OCEAN Toolkit: Incorporating Local Knowledge into Marine Spatial Planning</t>
  </si>
  <si>
    <t>Tim Welch</t>
  </si>
  <si>
    <t>Ecotrust</t>
  </si>
  <si>
    <t>Andrea Antonello,Silvia Franceschi,Mauro Dedonatis</t>
  </si>
  <si>
    <t>ZOO project : an open WPS Platform</t>
  </si>
  <si>
    <t>Gérald FENOY</t>
  </si>
  <si>
    <t>GeoLabs SARL</t>
  </si>
  <si>
    <t>ebRIM interface for GeoNetwork OpenSource</t>
  </si>
  <si>
    <t>Heikki Doeleman</t>
  </si>
  <si>
    <t>GeoCat</t>
  </si>
  <si>
    <t>Jackie Ng</t>
  </si>
  <si>
    <t>AEC Systems</t>
  </si>
  <si>
    <t>Yukon Planning Atlas - Building regional capacity for land and resource management</t>
  </si>
  <si>
    <t>Jeff Hamm</t>
  </si>
  <si>
    <t>Yukon Land Use Planning Council</t>
  </si>
  <si>
    <t>The Use of Free and Open Source Software for Spatial Data Catalog in Indonesia</t>
  </si>
  <si>
    <t>Gatot Pramono</t>
  </si>
  <si>
    <t>Bakosurtanal</t>
  </si>
  <si>
    <t>Using Open Source Technologies to Spatially Enable Aceh</t>
  </si>
  <si>
    <t>Patrick Fitzgerald</t>
  </si>
  <si>
    <t>Landgate</t>
  </si>
  <si>
    <t xml:space="preserve"> Using open source geospatial technology in a national environmental regulatory program.</t>
  </si>
  <si>
    <t>Jon Soderberg</t>
  </si>
  <si>
    <t>United States Army Corps of Engineers</t>
  </si>
  <si>
    <t>Using OGC Standards to link BI and Spatial</t>
  </si>
  <si>
    <t>Andy Meehan</t>
  </si>
  <si>
    <t>Integeo</t>
  </si>
  <si>
    <t>The value of spatial information to the Australian economy</t>
  </si>
  <si>
    <t>Alan Smart</t>
  </si>
  <si>
    <t>ACIL Tasman</t>
  </si>
  <si>
    <t>Eugenio Realini</t>
  </si>
  <si>
    <t>Thomas Bleier</t>
  </si>
  <si>
    <t>AIT Austrian Institute of Technology (formerly Austrian Research Centers)</t>
  </si>
  <si>
    <t>Sarawut Ninsawat</t>
  </si>
  <si>
    <t>Advanced Industrial Science and Technology</t>
  </si>
  <si>
    <t>Enviro: a WebGIS interface to evaluate and manage the impact of climate change  at regional scale</t>
  </si>
  <si>
    <t>Riccardo De Filippi</t>
  </si>
  <si>
    <t>Fondazione Bruno Kessler (Trento, Italy)</t>
  </si>
  <si>
    <t xml:space="preserve">Extension to Geoserver to read ESRI Mapcaches </t>
  </si>
  <si>
    <t>Pär Jonsson</t>
  </si>
  <si>
    <t>Lantmäteriet, Sweden</t>
  </si>
  <si>
    <t>chaipat Nengcomma</t>
  </si>
  <si>
    <t>Faculty of Engineering, Chulalongkorn University ,Thailand</t>
  </si>
  <si>
    <t>Engaging NGOs in geospatial initiatives using FOSS4G for improved development work at various scales</t>
  </si>
  <si>
    <t>Marc M. Delgado</t>
  </si>
  <si>
    <t>Vrije Universiteit Brussel, Belgium</t>
  </si>
  <si>
    <t xml:space="preserve">Modern Historic Tours: Location Aware Services for the Heritage Tourism Industry </t>
  </si>
  <si>
    <t>Joseph Reeves</t>
  </si>
  <si>
    <t>Oxford Archaeology</t>
  </si>
  <si>
    <t>Beyond "press Ctrl-P" in web map printing</t>
  </si>
  <si>
    <t>Jan De Moerloose</t>
  </si>
  <si>
    <t>GeoPrisma : An Access Controlled Map Generator</t>
  </si>
  <si>
    <t>Julien-Samuel Lacroix and Stéphane Guillemette</t>
  </si>
  <si>
    <t>Mapgears and Boréal - Information Strategies</t>
  </si>
  <si>
    <t>Integration of Grid Service and Web Processing Service</t>
  </si>
  <si>
    <t>Gao Ang</t>
  </si>
  <si>
    <t>Laboratory of Resources and Environmental Information System</t>
  </si>
  <si>
    <t>Sensor services in gvSIG</t>
  </si>
  <si>
    <t>C. Sánchez, M. Montesinos, F. Peñarrubia,A. Tamayo</t>
  </si>
  <si>
    <t>Prodevelop + Software Colaborativo + U. Jaume I</t>
  </si>
  <si>
    <t>SCENZ-Grid, The implementation of a Science Collaboration and Computation Environment</t>
  </si>
  <si>
    <t>Niels Hoffmann</t>
  </si>
  <si>
    <t>caio nakashima</t>
  </si>
  <si>
    <t>Ministry of Social Development and the Fight against  Hunger</t>
  </si>
  <si>
    <t>FLEX/Mapserver application for the  Brazilian Industrial Fishing Vessels Monitoring Program</t>
  </si>
  <si>
    <t>Rafael Medeiros Sperb</t>
  </si>
  <si>
    <t>UNIVALI</t>
  </si>
  <si>
    <t>JGrass-uDig's sense of climate change</t>
  </si>
  <si>
    <t>Silvia Franceschi,Andrea Antonello,Riccardo Rigon</t>
  </si>
  <si>
    <t>HydroloGIS s.r.l.</t>
  </si>
  <si>
    <t>Portable Wiki Map Server and Real Time Enivornmental MySQL GIS Server</t>
  </si>
  <si>
    <t>Gary Jeffress</t>
  </si>
  <si>
    <t>Conrad Blucher Institute for Surveying and Science</t>
  </si>
  <si>
    <t>Building Human Sensor Webs with 52°North SWE Implementations</t>
  </si>
  <si>
    <t>Simon Jirka</t>
  </si>
  <si>
    <t>52° North Initiative for Geospatial Open Source Software GmbH</t>
  </si>
  <si>
    <t>Spatial Data Infrastructure Components as Building Blocks for Early Warning Systems</t>
  </si>
  <si>
    <t>Hanko Rubach</t>
  </si>
  <si>
    <t>lat/lon GmbH</t>
  </si>
  <si>
    <t>ID</t>
  </si>
  <si>
    <t>Slot</t>
  </si>
  <si>
    <t>A</t>
  </si>
  <si>
    <t>B</t>
  </si>
  <si>
    <t>C</t>
  </si>
  <si>
    <t>1A</t>
  </si>
  <si>
    <t>1B</t>
  </si>
  <si>
    <t>2A</t>
  </si>
  <si>
    <t>2B</t>
  </si>
  <si>
    <t>2C</t>
  </si>
  <si>
    <t>3A</t>
  </si>
  <si>
    <t>3B</t>
  </si>
  <si>
    <t>3C</t>
  </si>
  <si>
    <t>2D</t>
  </si>
  <si>
    <t>3D</t>
  </si>
  <si>
    <t>4A</t>
  </si>
  <si>
    <t>22.10.2009</t>
  </si>
  <si>
    <t>4B</t>
  </si>
  <si>
    <t>4C</t>
  </si>
  <si>
    <t>5A</t>
  </si>
  <si>
    <t>5B</t>
  </si>
  <si>
    <t>5C</t>
  </si>
  <si>
    <t>6A</t>
  </si>
  <si>
    <t>6B</t>
  </si>
  <si>
    <t>6C</t>
  </si>
  <si>
    <t>Jan Drewnak</t>
  </si>
  <si>
    <t>52North</t>
  </si>
  <si>
    <t>A Friendly Hands-on Survey of Popular Geospatial Services</t>
  </si>
  <si>
    <t>Working with GRASS-GIS Vectors and Databases</t>
  </si>
  <si>
    <t>Richard Chirgwin</t>
  </si>
  <si>
    <t>Market Clarity</t>
  </si>
  <si>
    <t>Making Maps Fast - Performance tuning and Tile Caching</t>
  </si>
  <si>
    <t>OpenGeo &amp; LisaSoft</t>
  </si>
  <si>
    <t>Leveraging OGC Services with GeoExt</t>
  </si>
  <si>
    <t>Getting Started with MapWindow: An easy-to-install, easy-to-use free GIS for Windows</t>
  </si>
  <si>
    <t>Andreas Hocevar</t>
  </si>
  <si>
    <t>Idaho State University</t>
  </si>
  <si>
    <t>Unkown</t>
  </si>
  <si>
    <t>Delivering data using published application schemas</t>
  </si>
  <si>
    <t>Using ILWIS with its PostGIS plug-in for raster-vector applications</t>
  </si>
  <si>
    <t>Rob Atkinson</t>
  </si>
  <si>
    <t>Rob Lemmens</t>
  </si>
  <si>
    <t>ITC</t>
  </si>
  <si>
    <t>7A</t>
  </si>
  <si>
    <t>7B</t>
  </si>
  <si>
    <t>7C</t>
  </si>
  <si>
    <t>23.10.2009</t>
  </si>
  <si>
    <t>8A</t>
  </si>
  <si>
    <t>8B</t>
  </si>
  <si>
    <t>8C</t>
  </si>
  <si>
    <t>9A</t>
  </si>
  <si>
    <t>9B</t>
  </si>
  <si>
    <t>9C</t>
  </si>
  <si>
    <t>Sensor Web Enablement - Bringing Sensors into SDIs</t>
  </si>
  <si>
    <t>Making Maps Pretty with Style Layer Descriptor</t>
  </si>
  <si>
    <t>Introduction to deegree iGeoDesktop</t>
  </si>
  <si>
    <t>How to Cope with GeoSpatial - Intro to GeoTools for the Java Developer</t>
  </si>
  <si>
    <t>LisaSoft</t>
  </si>
  <si>
    <t>LisaSoft &amp; HydroloGIS</t>
  </si>
  <si>
    <t>10A</t>
  </si>
  <si>
    <t>10B</t>
  </si>
  <si>
    <t>10C</t>
  </si>
  <si>
    <t>10D</t>
  </si>
  <si>
    <t>D</t>
  </si>
  <si>
    <t>Jody Garnett, Mark Leslie, Andrea Antonello</t>
  </si>
  <si>
    <t>Arne Kepp, Jim Groffen</t>
  </si>
  <si>
    <t>Dan Ames, Ted Dunsford</t>
  </si>
  <si>
    <t>Arne Broering, Simon Jirka, Chirstoph Stasch, Thomas Everding</t>
  </si>
  <si>
    <t>Andrea Aime, Jim Groffen</t>
  </si>
  <si>
    <t>Jody Garnett, Michael Bedward</t>
  </si>
  <si>
    <t>Collaborative Web-Based Mapping of Real-Time Flight Simulator and Sensor Data</t>
  </si>
  <si>
    <t>Rabih Dagher, Cristian Gadea, Bogdan Ionescu, Dan Ionescu and Robin Tropper</t>
  </si>
  <si>
    <t>MapWindow Modeler - A Modular Spatial Modeling Environment for GIS</t>
  </si>
  <si>
    <t>Brian Marchionni, Daniel P. Ames, Harold Dunsford</t>
  </si>
  <si>
    <t>Media Mapping: Using Georeferenced Images and Audio to provide supporting information for the Analysis of Environmental Sensor Datasets</t>
  </si>
  <si>
    <t>Phil Bartie, Simon Kingham</t>
  </si>
  <si>
    <t>MapWindow 6.0: An Extensible Architecture for Cartographic Symbology</t>
  </si>
  <si>
    <t>Harold A. Dunsford Jr., Daniel P. Ames</t>
  </si>
  <si>
    <t>A Data System for Visualizing 4-D Atmospheric CO2 Models and Data</t>
  </si>
  <si>
    <t>Use of Cloud computing in impact assessment of climate change</t>
  </si>
  <si>
    <t>Kwang Soo Kim, Doug MacKenzie</t>
  </si>
  <si>
    <t>Development of Track Log &amp; POI Management System using Free and Open Source Software</t>
  </si>
  <si>
    <t>Geoprocessing in the Clouds</t>
  </si>
  <si>
    <t>Bastian Baranski, Bastian Schäffer, Richard Redweik</t>
  </si>
  <si>
    <t>User-friendly interactive WPS programming</t>
  </si>
  <si>
    <t>Raffaele de Amicis, Giuseppe Conti, Bruno Simões, Stefano Piffer</t>
  </si>
  <si>
    <t>Two-dimensional dam break flooding simulation: a GIS embedded approach</t>
  </si>
  <si>
    <t>Roberto Marzocchi, Massimiliano Cannata</t>
  </si>
  <si>
    <t>Images analysis improvement by variational segmentation in GRASS GIS</t>
  </si>
  <si>
    <t>Alfonso Vitti, Paolo Zatelli</t>
  </si>
  <si>
    <t>Wetland Ecosystem Computational Model Sharing and Integration based on Open Standards</t>
  </si>
  <si>
    <t>Tyler A. Erickson, Anna M. Michalak, John C. Lin</t>
  </si>
  <si>
    <t>Daisuke Yoshida, Xianfeng Song, Venkatesh Raghavan</t>
  </si>
  <si>
    <t>Min Feng, Shuguang Liu</t>
  </si>
  <si>
    <t>11A</t>
  </si>
  <si>
    <t>11B</t>
  </si>
  <si>
    <t>11C</t>
  </si>
  <si>
    <t>11D</t>
  </si>
  <si>
    <t>12A</t>
  </si>
  <si>
    <t>12B</t>
  </si>
  <si>
    <t>12C</t>
  </si>
  <si>
    <t>12D</t>
  </si>
  <si>
    <t>Geospatial BI with FOSS: an introduction to GeoMondrian and Spatialytics</t>
  </si>
  <si>
    <t>Getting Started with MapServer</t>
  </si>
  <si>
    <t>Introduction to PostGIS</t>
  </si>
  <si>
    <t>Introduction to the Open GeoStack: PostGIS, GeoServer, GeoWebCache, and OpenLayers</t>
  </si>
  <si>
    <t>OpenLayers - Your Foundation for Browser Based Mapping</t>
  </si>
  <si>
    <t>Organizing your geospatial data and services using GeoNetwork opensource</t>
  </si>
  <si>
    <t>Practical Introduction to GRASS and related software for beginners</t>
  </si>
  <si>
    <t>Practical introduction to MapFish, the web 2.0 mapping application framework</t>
  </si>
  <si>
    <t>Working with GeoServer</t>
  </si>
  <si>
    <t>Thierry Badard, Etienne Dubé</t>
  </si>
  <si>
    <t>Jeff McKenna, Tyler Mitchell, Pericles Nacionales</t>
  </si>
  <si>
    <t>Mark Leslie, Paul Ramsey, Mike Pumphrey</t>
  </si>
  <si>
    <t>Justin Deoliveira, Andrea Aime, Paul Ramsey, Tim Schaub</t>
  </si>
  <si>
    <t>Tim Schaub, Roald de Wit</t>
  </si>
  <si>
    <t>Jeroen Ticheler, François Prunayre</t>
  </si>
  <si>
    <t>Paolo Zatelli, Marco Ciolli, Clara Tattoni</t>
  </si>
  <si>
    <t>Claude Philipona, Cédric Moullet, Eric Lemoine</t>
  </si>
  <si>
    <t>Justin Deoliveira, Andrea Aime</t>
  </si>
  <si>
    <t>13A</t>
  </si>
  <si>
    <t>20.10.2009</t>
  </si>
  <si>
    <t>13B</t>
  </si>
  <si>
    <t>G01</t>
  </si>
  <si>
    <t>G05</t>
  </si>
  <si>
    <t>URL</t>
  </si>
  <si>
    <t>Session 1: Environment and simulation</t>
  </si>
  <si>
    <t>Session 2: Web services and cloud computing</t>
  </si>
  <si>
    <t>Session 3: Open source tools and extensions</t>
  </si>
  <si>
    <t>The Use of Open Geospatial software in SOPAC for Digital Archiving of Marine Information</t>
  </si>
  <si>
    <t>Keleni Raqisia</t>
  </si>
  <si>
    <t>Secretariat of the Pacific Islands Applied Geoscience Commission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</si>
</sst>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409]h:mm:ss\ AM/PM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ourier New"/>
      <family val="3"/>
    </font>
    <font>
      <sz val="10"/>
      <name val="Courier New"/>
      <family val="3"/>
    </font>
    <font>
      <sz val="10"/>
      <color indexed="8"/>
      <name val="Courier New"/>
      <family val="3"/>
    </font>
    <font>
      <sz val="11"/>
      <name val="Courier New"/>
      <family val="3"/>
    </font>
    <font>
      <b/>
      <sz val="10"/>
      <name val="Courier New"/>
      <family val="3"/>
    </font>
    <font>
      <sz val="12"/>
      <name val="Courier New"/>
      <family val="3"/>
    </font>
    <font>
      <sz val="9"/>
      <name val="Courier New"/>
      <family val="3"/>
    </font>
    <font>
      <b/>
      <sz val="11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urier New"/>
      <family val="3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wrapText="1"/>
    </xf>
    <xf numFmtId="0" fontId="46" fillId="0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166" fontId="0" fillId="0" borderId="0" xfId="0" applyNumberFormat="1" applyFont="1" applyFill="1" applyBorder="1" applyAlignment="1">
      <alignment/>
    </xf>
    <xf numFmtId="166" fontId="46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 wrapText="1"/>
    </xf>
    <xf numFmtId="0" fontId="46" fillId="0" borderId="0" xfId="0" applyFont="1" applyAlignment="1">
      <alignment wrapText="1"/>
    </xf>
    <xf numFmtId="0" fontId="0" fillId="4" borderId="0" xfId="0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6" fillId="0" borderId="0" xfId="0" applyFont="1" applyFill="1" applyAlignment="1">
      <alignment wrapText="1"/>
    </xf>
    <xf numFmtId="0" fontId="46" fillId="0" borderId="12" xfId="0" applyNumberFormat="1" applyFont="1" applyFill="1" applyBorder="1" applyAlignment="1">
      <alignment/>
    </xf>
    <xf numFmtId="166" fontId="46" fillId="0" borderId="12" xfId="0" applyNumberFormat="1" applyFont="1" applyFill="1" applyBorder="1" applyAlignment="1">
      <alignment/>
    </xf>
    <xf numFmtId="0" fontId="46" fillId="0" borderId="12" xfId="0" applyFont="1" applyFill="1" applyBorder="1" applyAlignment="1">
      <alignment horizontal="left"/>
    </xf>
    <xf numFmtId="0" fontId="46" fillId="0" borderId="12" xfId="0" applyFont="1" applyBorder="1" applyAlignment="1">
      <alignment wrapText="1"/>
    </xf>
    <xf numFmtId="0" fontId="46" fillId="0" borderId="12" xfId="0" applyFont="1" applyFill="1" applyBorder="1" applyAlignment="1">
      <alignment/>
    </xf>
    <xf numFmtId="0" fontId="46" fillId="0" borderId="12" xfId="0" applyFont="1" applyFill="1" applyBorder="1" applyAlignment="1">
      <alignment wrapText="1"/>
    </xf>
    <xf numFmtId="0" fontId="0" fillId="4" borderId="12" xfId="0" applyNumberFormat="1" applyFill="1" applyBorder="1" applyAlignment="1">
      <alignment wrapText="1"/>
    </xf>
    <xf numFmtId="0" fontId="0" fillId="0" borderId="12" xfId="0" applyNumberFormat="1" applyFill="1" applyBorder="1" applyAlignment="1">
      <alignment/>
    </xf>
    <xf numFmtId="0" fontId="0" fillId="0" borderId="12" xfId="0" applyNumberFormat="1" applyFill="1" applyBorder="1" applyAlignment="1">
      <alignment wrapText="1"/>
    </xf>
    <xf numFmtId="166" fontId="2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NumberFormat="1" applyFont="1" applyFill="1" applyBorder="1" applyAlignment="1">
      <alignment wrapText="1"/>
    </xf>
    <xf numFmtId="166" fontId="2" fillId="16" borderId="12" xfId="0" applyNumberFormat="1" applyFont="1" applyFill="1" applyBorder="1" applyAlignment="1">
      <alignment/>
    </xf>
    <xf numFmtId="0" fontId="0" fillId="16" borderId="12" xfId="0" applyNumberFormat="1" applyFont="1" applyFill="1" applyBorder="1" applyAlignment="1">
      <alignment/>
    </xf>
    <xf numFmtId="0" fontId="0" fillId="16" borderId="12" xfId="0" applyNumberFormat="1" applyFill="1" applyBorder="1" applyAlignment="1">
      <alignment/>
    </xf>
    <xf numFmtId="0" fontId="0" fillId="16" borderId="12" xfId="0" applyNumberFormat="1" applyFont="1" applyFill="1" applyBorder="1" applyAlignment="1">
      <alignment horizontal="left"/>
    </xf>
    <xf numFmtId="0" fontId="0" fillId="16" borderId="12" xfId="0" applyNumberFormat="1" applyFill="1" applyBorder="1" applyAlignment="1">
      <alignment wrapText="1"/>
    </xf>
    <xf numFmtId="0" fontId="0" fillId="16" borderId="12" xfId="0" applyFill="1" applyBorder="1" applyAlignment="1">
      <alignment horizontal="left"/>
    </xf>
    <xf numFmtId="0" fontId="0" fillId="16" borderId="12" xfId="0" applyNumberFormat="1" applyFont="1" applyFill="1" applyBorder="1" applyAlignment="1">
      <alignment wrapText="1"/>
    </xf>
    <xf numFmtId="0" fontId="0" fillId="19" borderId="12" xfId="0" applyNumberFormat="1" applyFill="1" applyBorder="1" applyAlignment="1">
      <alignment wrapText="1"/>
    </xf>
    <xf numFmtId="0" fontId="2" fillId="0" borderId="13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NumberForma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0" fontId="0" fillId="19" borderId="14" xfId="0" applyNumberFormat="1" applyFill="1" applyBorder="1" applyAlignment="1">
      <alignment wrapText="1"/>
    </xf>
    <xf numFmtId="0" fontId="0" fillId="0" borderId="15" xfId="0" applyNumberFormat="1" applyFill="1" applyBorder="1" applyAlignment="1">
      <alignment wrapText="1"/>
    </xf>
    <xf numFmtId="0" fontId="2" fillId="0" borderId="16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 wrapText="1"/>
    </xf>
    <xf numFmtId="0" fontId="2" fillId="16" borderId="16" xfId="0" applyNumberFormat="1" applyFont="1" applyFill="1" applyBorder="1" applyAlignment="1">
      <alignment/>
    </xf>
    <xf numFmtId="0" fontId="0" fillId="16" borderId="17" xfId="0" applyNumberFormat="1" applyFill="1" applyBorder="1" applyAlignment="1">
      <alignment wrapText="1"/>
    </xf>
    <xf numFmtId="0" fontId="2" fillId="0" borderId="18" xfId="0" applyNumberFormat="1" applyFont="1" applyFill="1" applyBorder="1" applyAlignment="1">
      <alignment/>
    </xf>
    <xf numFmtId="166" fontId="2" fillId="0" borderId="19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9" xfId="0" applyNumberFormat="1" applyFill="1" applyBorder="1" applyAlignment="1">
      <alignment wrapText="1"/>
    </xf>
    <xf numFmtId="0" fontId="0" fillId="0" borderId="19" xfId="0" applyNumberFormat="1" applyFont="1" applyFill="1" applyBorder="1" applyAlignment="1">
      <alignment wrapText="1"/>
    </xf>
    <xf numFmtId="0" fontId="0" fillId="0" borderId="20" xfId="0" applyNumberFormat="1" applyFill="1" applyBorder="1" applyAlignment="1">
      <alignment wrapText="1"/>
    </xf>
    <xf numFmtId="0" fontId="2" fillId="16" borderId="13" xfId="0" applyNumberFormat="1" applyFont="1" applyFill="1" applyBorder="1" applyAlignment="1">
      <alignment/>
    </xf>
    <xf numFmtId="166" fontId="2" fillId="16" borderId="14" xfId="0" applyNumberFormat="1" applyFont="1" applyFill="1" applyBorder="1" applyAlignment="1">
      <alignment/>
    </xf>
    <xf numFmtId="0" fontId="0" fillId="16" borderId="14" xfId="0" applyNumberFormat="1" applyFont="1" applyFill="1" applyBorder="1" applyAlignment="1">
      <alignment/>
    </xf>
    <xf numFmtId="0" fontId="0" fillId="16" borderId="14" xfId="0" applyNumberFormat="1" applyFill="1" applyBorder="1" applyAlignment="1">
      <alignment/>
    </xf>
    <xf numFmtId="0" fontId="0" fillId="16" borderId="14" xfId="0" applyFill="1" applyBorder="1" applyAlignment="1">
      <alignment horizontal="left"/>
    </xf>
    <xf numFmtId="0" fontId="0" fillId="16" borderId="14" xfId="0" applyNumberFormat="1" applyFill="1" applyBorder="1" applyAlignment="1">
      <alignment wrapText="1"/>
    </xf>
    <xf numFmtId="0" fontId="0" fillId="16" borderId="15" xfId="0" applyNumberFormat="1" applyFill="1" applyBorder="1" applyAlignment="1">
      <alignment wrapText="1"/>
    </xf>
    <xf numFmtId="0" fontId="2" fillId="16" borderId="18" xfId="0" applyNumberFormat="1" applyFont="1" applyFill="1" applyBorder="1" applyAlignment="1">
      <alignment/>
    </xf>
    <xf numFmtId="166" fontId="2" fillId="16" borderId="19" xfId="0" applyNumberFormat="1" applyFont="1" applyFill="1" applyBorder="1" applyAlignment="1">
      <alignment/>
    </xf>
    <xf numFmtId="0" fontId="0" fillId="16" borderId="19" xfId="0" applyNumberFormat="1" applyFont="1" applyFill="1" applyBorder="1" applyAlignment="1">
      <alignment/>
    </xf>
    <xf numFmtId="0" fontId="0" fillId="16" borderId="19" xfId="0" applyNumberFormat="1" applyFill="1" applyBorder="1" applyAlignment="1">
      <alignment/>
    </xf>
    <xf numFmtId="0" fontId="0" fillId="16" borderId="19" xfId="0" applyFill="1" applyBorder="1" applyAlignment="1">
      <alignment horizontal="left"/>
    </xf>
    <xf numFmtId="0" fontId="0" fillId="16" borderId="19" xfId="0" applyNumberFormat="1" applyFill="1" applyBorder="1" applyAlignment="1">
      <alignment wrapText="1"/>
    </xf>
    <xf numFmtId="0" fontId="0" fillId="19" borderId="19" xfId="0" applyNumberFormat="1" applyFill="1" applyBorder="1" applyAlignment="1">
      <alignment wrapText="1"/>
    </xf>
    <xf numFmtId="0" fontId="0" fillId="16" borderId="20" xfId="0" applyNumberFormat="1" applyFill="1" applyBorder="1" applyAlignment="1">
      <alignment wrapText="1"/>
    </xf>
    <xf numFmtId="0" fontId="0" fillId="16" borderId="14" xfId="0" applyNumberFormat="1" applyFont="1" applyFill="1" applyBorder="1" applyAlignment="1">
      <alignment horizontal="left"/>
    </xf>
    <xf numFmtId="0" fontId="46" fillId="34" borderId="21" xfId="0" applyNumberFormat="1" applyFont="1" applyFill="1" applyBorder="1" applyAlignment="1">
      <alignment/>
    </xf>
    <xf numFmtId="166" fontId="46" fillId="34" borderId="21" xfId="0" applyNumberFormat="1" applyFont="1" applyFill="1" applyBorder="1" applyAlignment="1">
      <alignment/>
    </xf>
    <xf numFmtId="0" fontId="46" fillId="34" borderId="21" xfId="0" applyNumberFormat="1" applyFont="1" applyFill="1" applyBorder="1" applyAlignment="1">
      <alignment horizontal="left"/>
    </xf>
    <xf numFmtId="0" fontId="46" fillId="34" borderId="21" xfId="0" applyNumberFormat="1" applyFont="1" applyFill="1" applyBorder="1" applyAlignment="1">
      <alignment wrapText="1"/>
    </xf>
    <xf numFmtId="0" fontId="46" fillId="34" borderId="12" xfId="0" applyNumberFormat="1" applyFont="1" applyFill="1" applyBorder="1" applyAlignment="1">
      <alignment/>
    </xf>
    <xf numFmtId="166" fontId="46" fillId="34" borderId="12" xfId="0" applyNumberFormat="1" applyFont="1" applyFill="1" applyBorder="1" applyAlignment="1">
      <alignment/>
    </xf>
    <xf numFmtId="0" fontId="46" fillId="34" borderId="12" xfId="0" applyNumberFormat="1" applyFont="1" applyFill="1" applyBorder="1" applyAlignment="1">
      <alignment horizontal="left"/>
    </xf>
    <xf numFmtId="0" fontId="46" fillId="34" borderId="12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7" fillId="33" borderId="12" xfId="0" applyNumberFormat="1" applyFont="1" applyFill="1" applyBorder="1" applyAlignment="1">
      <alignment wrapText="1"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2" xfId="53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left" wrapText="1"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46" fillId="34" borderId="22" xfId="0" applyNumberFormat="1" applyFont="1" applyFill="1" applyBorder="1" applyAlignment="1">
      <alignment wrapText="1"/>
    </xf>
    <xf numFmtId="0" fontId="46" fillId="34" borderId="22" xfId="0" applyNumberFormat="1" applyFont="1" applyFill="1" applyBorder="1" applyAlignment="1">
      <alignment horizontal="left"/>
    </xf>
    <xf numFmtId="0" fontId="0" fillId="34" borderId="12" xfId="0" applyFill="1" applyBorder="1" applyAlignment="1">
      <alignment/>
    </xf>
    <xf numFmtId="49" fontId="7" fillId="33" borderId="23" xfId="0" applyNumberFormat="1" applyFont="1" applyFill="1" applyBorder="1" applyAlignment="1">
      <alignment wrapText="1"/>
    </xf>
    <xf numFmtId="49" fontId="40" fillId="0" borderId="0" xfId="53" applyNumberFormat="1" applyAlignment="1" applyProtection="1">
      <alignment/>
      <protection/>
    </xf>
    <xf numFmtId="49" fontId="0" fillId="0" borderId="0" xfId="0" applyNumberFormat="1" applyAlignment="1">
      <alignment/>
    </xf>
    <xf numFmtId="0" fontId="7" fillId="33" borderId="24" xfId="0" applyNumberFormat="1" applyFont="1" applyFill="1" applyBorder="1" applyAlignment="1">
      <alignment horizontal="center" wrapText="1"/>
    </xf>
    <xf numFmtId="0" fontId="7" fillId="33" borderId="25" xfId="0" applyNumberFormat="1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4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2009.foss4g.org/presenters/index.html#presenter_31" TargetMode="External" /><Relationship Id="rId2" Type="http://schemas.openxmlformats.org/officeDocument/2006/relationships/hyperlink" Target="http://2009.foss4g.org/presenters/index.html#presenter_37" TargetMode="External" /><Relationship Id="rId3" Type="http://schemas.openxmlformats.org/officeDocument/2006/relationships/hyperlink" Target="http://2009.foss4g.org/presenters/index.html#presenter_30" TargetMode="External" /><Relationship Id="rId4" Type="http://schemas.openxmlformats.org/officeDocument/2006/relationships/hyperlink" Target="http://2009.foss4g.org/presenters/index.html#presenter_25" TargetMode="External" /><Relationship Id="rId5" Type="http://schemas.openxmlformats.org/officeDocument/2006/relationships/hyperlink" Target="http://2009.foss4g.org/presenters/index.html#presenter_36" TargetMode="External" /><Relationship Id="rId6" Type="http://schemas.openxmlformats.org/officeDocument/2006/relationships/hyperlink" Target="http://2009.foss4g.org/presenters/index.html#presenter_29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2"/>
  <sheetViews>
    <sheetView tabSelected="1" zoomScale="59" zoomScaleNormal="59" zoomScalePageLayoutView="0" workbookViewId="0" topLeftCell="A1">
      <selection activeCell="N13" sqref="N13"/>
    </sheetView>
  </sheetViews>
  <sheetFormatPr defaultColWidth="9.140625" defaultRowHeight="15"/>
  <cols>
    <col min="1" max="1" width="10.7109375" style="2" bestFit="1" customWidth="1"/>
    <col min="2" max="2" width="15.57421875" style="13" bestFit="1" customWidth="1"/>
    <col min="3" max="3" width="13.00390625" style="13" bestFit="1" customWidth="1"/>
    <col min="4" max="4" width="11.7109375" style="2" bestFit="1" customWidth="1"/>
    <col min="5" max="5" width="6.8515625" style="2" bestFit="1" customWidth="1"/>
    <col min="6" max="6" width="5.28125" style="22" bestFit="1" customWidth="1"/>
    <col min="7" max="7" width="50.7109375" style="17" customWidth="1"/>
    <col min="8" max="8" width="5.28125" style="2" bestFit="1" customWidth="1"/>
    <col min="9" max="9" width="50.7109375" style="17" customWidth="1"/>
    <col min="10" max="10" width="5.57421875" style="17" bestFit="1" customWidth="1"/>
    <col min="11" max="11" width="50.7109375" style="17" customWidth="1"/>
    <col min="12" max="12" width="5.28125" style="2" bestFit="1" customWidth="1"/>
    <col min="13" max="13" width="50.7109375" style="17" customWidth="1"/>
    <col min="14" max="14" width="5.28125" style="2" bestFit="1" customWidth="1"/>
    <col min="15" max="15" width="50.7109375" style="17" customWidth="1"/>
  </cols>
  <sheetData>
    <row r="2" spans="1:15" s="12" customFormat="1" ht="15">
      <c r="A2" s="11"/>
      <c r="B2" s="14"/>
      <c r="C2" s="14"/>
      <c r="D2" s="11"/>
      <c r="E2" s="11"/>
      <c r="F2" s="21"/>
      <c r="G2" s="18"/>
      <c r="H2" s="20"/>
      <c r="I2" s="18"/>
      <c r="J2" s="23"/>
      <c r="K2" s="18"/>
      <c r="L2" s="20"/>
      <c r="M2" s="18"/>
      <c r="N2" s="20"/>
      <c r="O2" s="18"/>
    </row>
    <row r="3" spans="1:15" s="12" customFormat="1" ht="15">
      <c r="A3" s="24"/>
      <c r="B3" s="25"/>
      <c r="C3" s="25"/>
      <c r="D3" s="24"/>
      <c r="E3" s="24"/>
      <c r="F3" s="26"/>
      <c r="G3" s="27">
        <v>1000</v>
      </c>
      <c r="H3" s="28"/>
      <c r="I3" s="27">
        <v>260</v>
      </c>
      <c r="J3" s="29"/>
      <c r="K3" s="27">
        <v>70</v>
      </c>
      <c r="L3" s="28"/>
      <c r="M3" s="27">
        <v>50</v>
      </c>
      <c r="N3" s="28"/>
      <c r="O3" s="27">
        <v>170</v>
      </c>
    </row>
    <row r="4" spans="1:15" s="12" customFormat="1" ht="15.75" thickBot="1">
      <c r="A4" s="82" t="s">
        <v>0</v>
      </c>
      <c r="B4" s="83" t="s">
        <v>1</v>
      </c>
      <c r="C4" s="83" t="s">
        <v>2</v>
      </c>
      <c r="D4" s="82" t="s">
        <v>3</v>
      </c>
      <c r="E4" s="82" t="s">
        <v>260</v>
      </c>
      <c r="F4" s="84" t="s">
        <v>259</v>
      </c>
      <c r="G4" s="85" t="s">
        <v>6</v>
      </c>
      <c r="H4" s="82" t="s">
        <v>259</v>
      </c>
      <c r="I4" s="85" t="s">
        <v>7</v>
      </c>
      <c r="J4" s="82" t="s">
        <v>259</v>
      </c>
      <c r="K4" s="85" t="s">
        <v>9</v>
      </c>
      <c r="L4" s="82" t="s">
        <v>259</v>
      </c>
      <c r="M4" s="85" t="s">
        <v>11</v>
      </c>
      <c r="N4" s="82" t="s">
        <v>259</v>
      </c>
      <c r="O4" s="85" t="s">
        <v>13</v>
      </c>
    </row>
    <row r="5" spans="1:15" ht="15">
      <c r="A5" s="66" t="str">
        <f>VLOOKUP($D5&amp;E5,Times!$A:$D,2,FALSE)</f>
        <v>21.10.2009</v>
      </c>
      <c r="B5" s="67">
        <f>VLOOKUP($D5&amp;E5,Times!$A:$D,3,FALSE)</f>
        <v>0.4583333333333333</v>
      </c>
      <c r="C5" s="67">
        <f>VLOOKUP($D5&amp;E5,Times!$A:$D,4,FALSE)</f>
        <v>0.4791666666666667</v>
      </c>
      <c r="D5" s="68">
        <v>1</v>
      </c>
      <c r="E5" s="69" t="s">
        <v>261</v>
      </c>
      <c r="F5" s="81">
        <v>5</v>
      </c>
      <c r="G5" s="71" t="str">
        <f>VLOOKUP($F5,Presentations!$A:$E,3,FALSE)</f>
        <v>Geoff Zeiss</v>
      </c>
      <c r="H5" s="69">
        <v>195</v>
      </c>
      <c r="I5" s="71" t="str">
        <f>VLOOKUP($H5,Presentations!$A:$E,3,FALSE)</f>
        <v>Anne Fitzgerald</v>
      </c>
      <c r="J5" s="71">
        <v>26</v>
      </c>
      <c r="K5" s="71" t="str">
        <f>VLOOKUP($J5,Presentations!$A:$E,3,FALSE)</f>
        <v>Emmanuel Christophe</v>
      </c>
      <c r="L5" s="69">
        <v>33</v>
      </c>
      <c r="M5" s="71" t="str">
        <f>VLOOKUP($L5,Presentations!$A:$E,3,FALSE)</f>
        <v>Thomas Bleier</v>
      </c>
      <c r="N5" s="69">
        <v>155</v>
      </c>
      <c r="O5" s="72" t="str">
        <f>VLOOKUP($N5,Presentations!$A:$E,3,FALSE)</f>
        <v>Venkatesh Raghavan</v>
      </c>
    </row>
    <row r="6" spans="1:15" ht="30">
      <c r="A6" s="56" t="str">
        <f>VLOOKUP($D6&amp;E6,Times!$A:$D,2,FALSE)</f>
        <v>21.10.2009</v>
      </c>
      <c r="B6" s="37">
        <f>VLOOKUP($D6&amp;E6,Times!$A:$D,3,FALSE)</f>
        <v>0.4583333333333333</v>
      </c>
      <c r="C6" s="37">
        <f>VLOOKUP($D6&amp;E6,Times!$A:$D,4,FALSE)</f>
        <v>0.4791666666666667</v>
      </c>
      <c r="D6" s="38">
        <v>1</v>
      </c>
      <c r="E6" s="39" t="s">
        <v>261</v>
      </c>
      <c r="F6" s="40">
        <v>5</v>
      </c>
      <c r="G6" s="41" t="str">
        <f>VLOOKUP($F6,Presentations!$A:$E,2,FALSE)</f>
        <v>An Open Architecture for RESTful Geospatial Web Services </v>
      </c>
      <c r="H6" s="39">
        <v>195</v>
      </c>
      <c r="I6" s="41" t="str">
        <f>VLOOKUP($H6,Presentations!$A:$E,2,FALSE)</f>
        <v>A review of international developments in policy and legal frameworks for sharing of spatial data</v>
      </c>
      <c r="J6" s="41">
        <v>26</v>
      </c>
      <c r="K6" s="41" t="str">
        <f>VLOOKUP($J6,Presentations!$A:$E,2,FALSE)</f>
        <v>Orfeo Toolbox: from satellite images to geographic information</v>
      </c>
      <c r="L6" s="39">
        <v>33</v>
      </c>
      <c r="M6" s="41" t="str">
        <f>VLOOKUP($L6,Presentations!$A:$E,2,FALSE)</f>
        <v>The Time Series Toolbox</v>
      </c>
      <c r="N6" s="39">
        <v>155</v>
      </c>
      <c r="O6" s="57" t="str">
        <f>VLOOKUP($N6,Presentations!$A:$E,2,FALSE)</f>
        <v>Open Web Processing Services for Improving Accuracy of GPS tracks using Filtering and Map-Matching</v>
      </c>
    </row>
    <row r="7" spans="1:15" ht="30">
      <c r="A7" s="56" t="str">
        <f>VLOOKUP($D7&amp;E7,Times!$A:$D,2,FALSE)</f>
        <v>21.10.2009</v>
      </c>
      <c r="B7" s="37">
        <f>VLOOKUP($D7&amp;E7,Times!$A:$D,3,FALSE)</f>
        <v>0.4583333333333333</v>
      </c>
      <c r="C7" s="37">
        <f>VLOOKUP($D7&amp;E7,Times!$A:$D,4,FALSE)</f>
        <v>0.4791666666666667</v>
      </c>
      <c r="D7" s="38">
        <v>1</v>
      </c>
      <c r="E7" s="39" t="s">
        <v>261</v>
      </c>
      <c r="F7" s="40">
        <v>5</v>
      </c>
      <c r="G7" s="41" t="str">
        <f>VLOOKUP($F7,Presentations!$A:$E,4,FALSE)</f>
        <v>Autodesk</v>
      </c>
      <c r="H7" s="39">
        <v>195</v>
      </c>
      <c r="I7" s="41" t="str">
        <f>VLOOKUP($H7,Presentations!$A:$E,4,FALSE)</f>
        <v>Queensland University of Technology </v>
      </c>
      <c r="J7" s="41">
        <v>26</v>
      </c>
      <c r="K7" s="41" t="str">
        <f>VLOOKUP($J7,Presentations!$A:$E,4,FALSE)</f>
        <v>CRISP</v>
      </c>
      <c r="L7" s="39">
        <v>33</v>
      </c>
      <c r="M7" s="41" t="str">
        <f>VLOOKUP($L7,Presentations!$A:$E,4,FALSE)</f>
        <v>AIT Austrian Institute of Technology (formerly Austrian Research Centers)</v>
      </c>
      <c r="N7" s="39">
        <v>155</v>
      </c>
      <c r="O7" s="57" t="str">
        <f>VLOOKUP($N7,Presentations!$A:$E,4,FALSE)</f>
        <v>Osaka City University</v>
      </c>
    </row>
    <row r="8" spans="1:15" ht="15">
      <c r="A8" s="54" t="str">
        <f>VLOOKUP($D8&amp;E8,Times!$A:$D,2,FALSE)</f>
        <v>21.10.2009</v>
      </c>
      <c r="B8" s="33">
        <f>VLOOKUP($D8&amp;E8,Times!$A:$D,3,FALSE)</f>
        <v>0.4791666666666667</v>
      </c>
      <c r="C8" s="33">
        <f>VLOOKUP($D8&amp;E8,Times!$A:$D,4,FALSE)</f>
        <v>0.5</v>
      </c>
      <c r="D8" s="34">
        <v>1</v>
      </c>
      <c r="E8" s="31" t="s">
        <v>262</v>
      </c>
      <c r="F8" s="35">
        <v>40</v>
      </c>
      <c r="G8" s="32" t="str">
        <f>VLOOKUP($F8,Presentations!$A:$E,3,FALSE)</f>
        <v>Jackie Ng</v>
      </c>
      <c r="H8" s="31">
        <v>197</v>
      </c>
      <c r="I8" s="32" t="str">
        <f>VLOOKUP($H8,Presentations!$A:$E,3,FALSE)</f>
        <v>Brendan Moran and Baden Appleyard</v>
      </c>
      <c r="J8" s="32">
        <v>48</v>
      </c>
      <c r="K8" s="32" t="str">
        <f>VLOOKUP($J8,Presentations!$A:$E,3,FALSE)</f>
        <v>Sarawut Ninsawat</v>
      </c>
      <c r="L8" s="31">
        <v>66</v>
      </c>
      <c r="M8" s="32" t="str">
        <f>VLOOKUP($L8,Presentations!$A:$E,3,FALSE)</f>
        <v>chaipat Nengcomma</v>
      </c>
      <c r="N8" s="31">
        <v>15</v>
      </c>
      <c r="O8" s="55" t="str">
        <f>VLOOKUP($N8,Presentations!$A:$E,3,FALSE)</f>
        <v>Gary Jeffress</v>
      </c>
    </row>
    <row r="9" spans="1:15" ht="45">
      <c r="A9" s="54" t="str">
        <f>VLOOKUP($D9&amp;E9,Times!$A:$D,2,FALSE)</f>
        <v>21.10.2009</v>
      </c>
      <c r="B9" s="33">
        <f>VLOOKUP($D9&amp;E9,Times!$A:$D,3,FALSE)</f>
        <v>0.4791666666666667</v>
      </c>
      <c r="C9" s="33">
        <f>VLOOKUP($D9&amp;E9,Times!$A:$D,4,FALSE)</f>
        <v>0.5</v>
      </c>
      <c r="D9" s="34">
        <v>1</v>
      </c>
      <c r="E9" s="31" t="s">
        <v>262</v>
      </c>
      <c r="F9" s="35">
        <v>40</v>
      </c>
      <c r="G9" s="32" t="str">
        <f>VLOOKUP($F9,Presentations!$A:$E,2,FALSE)</f>
        <v>Introducing FDO Toolbox</v>
      </c>
      <c r="H9" s="31">
        <v>197</v>
      </c>
      <c r="I9" s="32" t="str">
        <f>VLOOKUP($H9,Presentations!$A:$E,2,FALSE)</f>
        <v>Maximising reuse of water information through Creative Commons Licensing </v>
      </c>
      <c r="J9" s="32">
        <v>48</v>
      </c>
      <c r="K9" s="32" t="str">
        <f>VLOOKUP($J9,Presentations!$A:$E,2,FALSE)</f>
        <v>Validation of Satellite Image with Ground Sensor Network based on OGC Web Services Framework</v>
      </c>
      <c r="L9" s="31">
        <v>66</v>
      </c>
      <c r="M9" s="32" t="str">
        <f>VLOOKUP($L9,Presentations!$A:$E,2,FALSE)</f>
        <v>Implementation OGC Sensor Web Enablement supporting Local Participation in Water Resource Management</v>
      </c>
      <c r="N9" s="31">
        <v>15</v>
      </c>
      <c r="O9" s="55" t="str">
        <f>VLOOKUP($N9,Presentations!$A:$E,2,FALSE)</f>
        <v>Portable Wiki Map Server and Real Time Enivornmental MySQL GIS Server</v>
      </c>
    </row>
    <row r="10" spans="1:15" ht="30">
      <c r="A10" s="54" t="str">
        <f>VLOOKUP($D10&amp;E10,Times!$A:$D,2,FALSE)</f>
        <v>21.10.2009</v>
      </c>
      <c r="B10" s="33">
        <f>VLOOKUP($D10&amp;E10,Times!$A:$D,3,FALSE)</f>
        <v>0.4791666666666667</v>
      </c>
      <c r="C10" s="33">
        <f>VLOOKUP($D10&amp;E10,Times!$A:$D,4,FALSE)</f>
        <v>0.5</v>
      </c>
      <c r="D10" s="34">
        <v>1</v>
      </c>
      <c r="E10" s="31" t="s">
        <v>262</v>
      </c>
      <c r="F10" s="35">
        <v>40</v>
      </c>
      <c r="G10" s="32" t="str">
        <f>VLOOKUP($F10,Presentations!$A:$E,4,FALSE)</f>
        <v>AEC Systems</v>
      </c>
      <c r="H10" s="31">
        <v>197</v>
      </c>
      <c r="I10" s="32" t="str">
        <f>VLOOKUP($H10,Presentations!$A:$E,4,FALSE)</f>
        <v>Australian Bureau of Meteorology </v>
      </c>
      <c r="J10" s="32">
        <v>48</v>
      </c>
      <c r="K10" s="32" t="str">
        <f>VLOOKUP($J10,Presentations!$A:$E,4,FALSE)</f>
        <v>Advanced Industrial Science and Technology</v>
      </c>
      <c r="L10" s="31">
        <v>66</v>
      </c>
      <c r="M10" s="32" t="str">
        <f>VLOOKUP($L10,Presentations!$A:$E,4,FALSE)</f>
        <v>Faculty of Engineering, Chulalongkorn University ,Thailand</v>
      </c>
      <c r="N10" s="31">
        <v>15</v>
      </c>
      <c r="O10" s="55" t="str">
        <f>VLOOKUP($N10,Presentations!$A:$E,4,FALSE)</f>
        <v>Conrad Blucher Institute for Surveying and Science</v>
      </c>
    </row>
    <row r="11" spans="1:15" s="19" customFormat="1" ht="15">
      <c r="A11" s="56" t="str">
        <f>VLOOKUP($D11&amp;E11,Times!$A:$D,2,FALSE)</f>
        <v>21.10.2009</v>
      </c>
      <c r="B11" s="37">
        <f>VLOOKUP($D11&amp;E11,Times!$A:$D,3,FALSE)</f>
        <v>0.5416666666666666</v>
      </c>
      <c r="C11" s="37">
        <f>VLOOKUP($D11&amp;E11,Times!$A:$D,4,FALSE)</f>
        <v>0.5625</v>
      </c>
      <c r="D11" s="38">
        <v>2</v>
      </c>
      <c r="E11" s="39" t="s">
        <v>261</v>
      </c>
      <c r="F11" s="42">
        <v>164</v>
      </c>
      <c r="G11" s="41" t="str">
        <f>VLOOKUP($F11,Presentations!$A:$E,3,FALSE)</f>
        <v>Arnulf Christl</v>
      </c>
      <c r="H11" s="38">
        <v>172</v>
      </c>
      <c r="I11" s="41" t="str">
        <f>VLOOKUP($H11,Presentations!$A:$E,3,FALSE)</f>
        <v>Bastian Schaeffer</v>
      </c>
      <c r="J11" s="43">
        <v>86</v>
      </c>
      <c r="K11" s="41" t="str">
        <f>VLOOKUP($J11,Presentations!$A:$E,3,FALSE)</f>
        <v>Anton</v>
      </c>
      <c r="L11" s="34">
        <v>1</v>
      </c>
      <c r="M11" s="44" t="str">
        <f>VLOOKUP($L11,Tutorials!$A:$E,3,FALSE)</f>
        <v>Jan Drewnak</v>
      </c>
      <c r="N11" s="34">
        <v>191</v>
      </c>
      <c r="O11" s="57" t="str">
        <f>VLOOKUP($N11,Presentations!$A:$E,3,FALSE)</f>
        <v>Keleni Raqisia</v>
      </c>
    </row>
    <row r="12" spans="1:15" s="19" customFormat="1" ht="30">
      <c r="A12" s="56" t="str">
        <f>VLOOKUP($D12&amp;E12,Times!$A:$D,2,FALSE)</f>
        <v>21.10.2009</v>
      </c>
      <c r="B12" s="37">
        <f>VLOOKUP($D12&amp;E12,Times!$A:$D,3,FALSE)</f>
        <v>0.5416666666666666</v>
      </c>
      <c r="C12" s="37">
        <f>VLOOKUP($D12&amp;E12,Times!$A:$D,4,FALSE)</f>
        <v>0.5625</v>
      </c>
      <c r="D12" s="38">
        <v>2</v>
      </c>
      <c r="E12" s="39" t="s">
        <v>261</v>
      </c>
      <c r="F12" s="42">
        <v>164</v>
      </c>
      <c r="G12" s="41" t="str">
        <f>VLOOKUP($F12,Presentations!$A:$E,2,FALSE)</f>
        <v>OSGeo - Globally Powering SDIs</v>
      </c>
      <c r="H12" s="38">
        <v>172</v>
      </c>
      <c r="I12" s="41" t="str">
        <f>VLOOKUP($H12,Presentations!$A:$E,2,FALSE)</f>
        <v>Behind the buzz of cloud computing- 52°North Open Source Geoprocessing Software in the Google Cloud</v>
      </c>
      <c r="J12" s="43">
        <v>86</v>
      </c>
      <c r="K12" s="41" t="str">
        <f>VLOOKUP($J12,Presentations!$A:$E,2,FALSE)</f>
        <v>Shortest path search for real road networks with pgRouting</v>
      </c>
      <c r="L12" s="34">
        <v>1</v>
      </c>
      <c r="M12" s="44" t="str">
        <f>VLOOKUP($L13,Tutorials!$A:$E,2,FALSE)</f>
        <v>Protecting OGC Web Services with the 52°North Security System</v>
      </c>
      <c r="N12" s="34">
        <v>191</v>
      </c>
      <c r="O12" s="57" t="str">
        <f>VLOOKUP($N12,Presentations!$A:$E,2,FALSE)</f>
        <v>The Use of Open Geospatial software in SOPAC for Digital Archiving of Marine Information</v>
      </c>
    </row>
    <row r="13" spans="1:15" s="19" customFormat="1" ht="15">
      <c r="A13" s="56" t="str">
        <f>VLOOKUP($D13&amp;E13,Times!$A:$D,2,FALSE)</f>
        <v>21.10.2009</v>
      </c>
      <c r="B13" s="37">
        <f>VLOOKUP($D13&amp;E13,Times!$A:$D,3,FALSE)</f>
        <v>0.5416666666666666</v>
      </c>
      <c r="C13" s="37">
        <f>VLOOKUP($D13&amp;E13,Times!$A:$D,4,FALSE)</f>
        <v>0.5625</v>
      </c>
      <c r="D13" s="38">
        <v>2</v>
      </c>
      <c r="E13" s="39" t="s">
        <v>261</v>
      </c>
      <c r="F13" s="42">
        <v>164</v>
      </c>
      <c r="G13" s="41" t="str">
        <f>VLOOKUP($F13,Presentations!$A:$E,4,FALSE)</f>
        <v>OSGeo</v>
      </c>
      <c r="H13" s="38">
        <v>172</v>
      </c>
      <c r="I13" s="41" t="str">
        <f>VLOOKUP($H13,Presentations!$A:$E,4,FALSE)</f>
        <v>52°North</v>
      </c>
      <c r="J13" s="43">
        <v>86</v>
      </c>
      <c r="K13" s="41" t="str">
        <f>VLOOKUP($J13,Presentations!$A:$E,4,FALSE)</f>
        <v>Orkney, Inc.</v>
      </c>
      <c r="L13" s="34">
        <v>1</v>
      </c>
      <c r="M13" s="44" t="str">
        <f>VLOOKUP($L13,Tutorials!$A:$E,4,FALSE)</f>
        <v>52North</v>
      </c>
      <c r="N13" s="34">
        <v>191</v>
      </c>
      <c r="O13" s="57" t="str">
        <f>VLOOKUP($N13,Presentations!$A:$E,4,FALSE)</f>
        <v>Secretariat of the Pacific Islands Applied Geoscience Commission</v>
      </c>
    </row>
    <row r="14" spans="1:15" ht="15">
      <c r="A14" s="54" t="str">
        <f>VLOOKUP($D14&amp;E14,Times!$A:$D,2,FALSE)</f>
        <v>21.10.2009</v>
      </c>
      <c r="B14" s="33">
        <f>VLOOKUP($D14&amp;E14,Times!$A:$D,3,FALSE)</f>
        <v>0.5625</v>
      </c>
      <c r="C14" s="33">
        <f>VLOOKUP($D14&amp;E14,Times!$A:$D,4,FALSE)</f>
        <v>0.5833333333333334</v>
      </c>
      <c r="D14" s="34">
        <v>2</v>
      </c>
      <c r="E14" s="31" t="s">
        <v>262</v>
      </c>
      <c r="F14" s="35">
        <v>64</v>
      </c>
      <c r="G14" s="32" t="str">
        <f>VLOOKUP($F14,Presentations!$A:$E,3,FALSE)</f>
        <v>Hanko Rubach</v>
      </c>
      <c r="H14" s="34">
        <v>148</v>
      </c>
      <c r="I14" s="32" t="str">
        <f>VLOOKUP($H14,Presentations!$A:$E,3,FALSE)</f>
        <v>Claude Philipona</v>
      </c>
      <c r="J14" s="36">
        <v>101</v>
      </c>
      <c r="K14" s="32" t="str">
        <f>VLOOKUP($J14,Presentations!$A:$E,3,FALSE)</f>
        <v>Carson J. Q. Farmer</v>
      </c>
      <c r="L14" s="34">
        <v>1</v>
      </c>
      <c r="M14" s="44" t="str">
        <f>VLOOKUP($L14,Tutorials!$A:$E,3,FALSE)</f>
        <v>Jan Drewnak</v>
      </c>
      <c r="N14" s="34">
        <v>180</v>
      </c>
      <c r="O14" s="55" t="str">
        <f>VLOOKUP($N14,Presentations!$A:$E,3,FALSE)</f>
        <v>Andrea Antonello,Silvia Franceschi,Mauro Dedonatis</v>
      </c>
    </row>
    <row r="15" spans="1:15" ht="30">
      <c r="A15" s="54" t="str">
        <f>VLOOKUP($D15&amp;E15,Times!$A:$D,2,FALSE)</f>
        <v>21.10.2009</v>
      </c>
      <c r="B15" s="33">
        <f>VLOOKUP($D15&amp;E15,Times!$A:$D,3,FALSE)</f>
        <v>0.5625</v>
      </c>
      <c r="C15" s="33">
        <f>VLOOKUP($D15&amp;E15,Times!$A:$D,4,FALSE)</f>
        <v>0.5833333333333334</v>
      </c>
      <c r="D15" s="34">
        <v>2</v>
      </c>
      <c r="E15" s="31" t="s">
        <v>262</v>
      </c>
      <c r="F15" s="35">
        <v>64</v>
      </c>
      <c r="G15" s="32" t="str">
        <f>VLOOKUP($F15,Presentations!$A:$E,2,FALSE)</f>
        <v>Spatial Data Infrastructure Components as Building Blocks for Early Warning Systems</v>
      </c>
      <c r="H15" s="34">
        <v>148</v>
      </c>
      <c r="I15" s="32" t="str">
        <f>VLOOKUP($H15,Presentations!$A:$E,2,FALSE)</f>
        <v>Using cloud computing for high-availability large scale webmapping applications</v>
      </c>
      <c r="J15" s="36">
        <v>101</v>
      </c>
      <c r="K15" s="32" t="str">
        <f>VLOOKUP($J15,Presentations!$A:$E,2,FALSE)</f>
        <v>Best of both worlds: Bringing advanced analytical capabilities to open source GIS</v>
      </c>
      <c r="L15" s="34">
        <v>1</v>
      </c>
      <c r="M15" s="44" t="str">
        <f>VLOOKUP($L16,Tutorials!$A:$E,2,FALSE)</f>
        <v>Protecting OGC Web Services with the 52°North Security System</v>
      </c>
      <c r="N15" s="34">
        <v>180</v>
      </c>
      <c r="O15" s="55" t="str">
        <f>VLOOKUP($N15,Presentations!$A:$E,2,FALSE)</f>
        <v>Anatomy of a digital field mapping with BeeGIS</v>
      </c>
    </row>
    <row r="16" spans="1:15" ht="15">
      <c r="A16" s="54" t="str">
        <f>VLOOKUP($D16&amp;E16,Times!$A:$D,2,FALSE)</f>
        <v>21.10.2009</v>
      </c>
      <c r="B16" s="33">
        <f>VLOOKUP($D16&amp;E16,Times!$A:$D,3,FALSE)</f>
        <v>0.5625</v>
      </c>
      <c r="C16" s="33">
        <f>VLOOKUP($D16&amp;E16,Times!$A:$D,4,FALSE)</f>
        <v>0.5833333333333334</v>
      </c>
      <c r="D16" s="34">
        <v>2</v>
      </c>
      <c r="E16" s="31" t="s">
        <v>262</v>
      </c>
      <c r="F16" s="35">
        <v>64</v>
      </c>
      <c r="G16" s="32" t="str">
        <f>VLOOKUP($F16,Presentations!$A:$E,4,FALSE)</f>
        <v>lat/lon GmbH</v>
      </c>
      <c r="H16" s="34">
        <v>148</v>
      </c>
      <c r="I16" s="32" t="str">
        <f>VLOOKUP($H16,Presentations!$A:$E,4,FALSE)</f>
        <v>Camptocamp</v>
      </c>
      <c r="J16" s="36">
        <v>101</v>
      </c>
      <c r="K16" s="32" t="str">
        <f>VLOOKUP($J16,Presentations!$A:$E,4,FALSE)</f>
        <v>National Centre for Geocomputation</v>
      </c>
      <c r="L16" s="34">
        <v>1</v>
      </c>
      <c r="M16" s="44" t="str">
        <f>VLOOKUP($L16,Tutorials!$A:$E,4,FALSE)</f>
        <v>52North</v>
      </c>
      <c r="N16" s="34">
        <v>180</v>
      </c>
      <c r="O16" s="55" t="str">
        <f>VLOOKUP($N16,Presentations!$A:$E,4,FALSE)</f>
        <v>HydroloGIS</v>
      </c>
    </row>
    <row r="17" spans="1:15" s="19" customFormat="1" ht="15">
      <c r="A17" s="56" t="str">
        <f>VLOOKUP($D17&amp;E17,Times!$A:$D,2,FALSE)</f>
        <v>21.10.2009</v>
      </c>
      <c r="B17" s="37">
        <f>VLOOKUP($D17&amp;E17,Times!$A:$D,3,FALSE)</f>
        <v>0.5833333333333334</v>
      </c>
      <c r="C17" s="37">
        <f>VLOOKUP($D17&amp;E17,Times!$A:$D,4,FALSE)</f>
        <v>0.6041666666666666</v>
      </c>
      <c r="D17" s="38">
        <v>2</v>
      </c>
      <c r="E17" s="39" t="s">
        <v>263</v>
      </c>
      <c r="F17" s="42">
        <v>16</v>
      </c>
      <c r="G17" s="41" t="str">
        <f>VLOOKUP($F17,Presentations!$A:$E,3,FALSE)</f>
        <v>Jim Craner</v>
      </c>
      <c r="H17" s="38">
        <v>124</v>
      </c>
      <c r="I17" s="41" t="str">
        <f>VLOOKUP($H17,Presentations!$A:$E,3,FALSE)</f>
        <v>caio nakashima</v>
      </c>
      <c r="J17" s="43">
        <v>18</v>
      </c>
      <c r="K17" s="41" t="str">
        <f>VLOOKUP($J17,Presentations!$A:$E,3,FALSE)</f>
        <v>Dr. Daniel B. Koch</v>
      </c>
      <c r="L17" s="34">
        <v>1</v>
      </c>
      <c r="M17" s="44" t="str">
        <f>VLOOKUP($L17,Tutorials!$A:$E,3,FALSE)</f>
        <v>Jan Drewnak</v>
      </c>
      <c r="N17" s="34">
        <v>62</v>
      </c>
      <c r="O17" s="57" t="str">
        <f>VLOOKUP($N17,Presentations!$A:$E,3,FALSE)</f>
        <v>Eugenio Realini</v>
      </c>
    </row>
    <row r="18" spans="1:15" s="19" customFormat="1" ht="30">
      <c r="A18" s="56" t="str">
        <f>VLOOKUP($D18&amp;E18,Times!$A:$D,2,FALSE)</f>
        <v>21.10.2009</v>
      </c>
      <c r="B18" s="37">
        <f>VLOOKUP($D18&amp;E18,Times!$A:$D,3,FALSE)</f>
        <v>0.5833333333333334</v>
      </c>
      <c r="C18" s="37">
        <f>VLOOKUP($D18&amp;E18,Times!$A:$D,4,FALSE)</f>
        <v>0.6041666666666666</v>
      </c>
      <c r="D18" s="38">
        <v>2</v>
      </c>
      <c r="E18" s="39" t="s">
        <v>263</v>
      </c>
      <c r="F18" s="42">
        <v>16</v>
      </c>
      <c r="G18" s="41" t="str">
        <f>VLOOKUP($F18,Presentations!$A:$E,2,FALSE)</f>
        <v>Maptivism: GIS for the People!</v>
      </c>
      <c r="H18" s="38">
        <v>124</v>
      </c>
      <c r="I18" s="41" t="str">
        <f>VLOOKUP($H18,Presentations!$A:$E,2,FALSE)</f>
        <v>Cloud database to store map data</v>
      </c>
      <c r="J18" s="43">
        <v>18</v>
      </c>
      <c r="K18" s="41" t="str">
        <f>VLOOKUP($J18,Presentations!$A:$E,2,FALSE)</f>
        <v>Building Custom GIS Applications using Open-Source Toolkits - A Case Study</v>
      </c>
      <c r="L18" s="34">
        <v>1</v>
      </c>
      <c r="M18" s="44" t="str">
        <f>VLOOKUP($L19,Tutorials!$A:$E,2,FALSE)</f>
        <v>Protecting OGC Web Services with the 52°North Security System</v>
      </c>
      <c r="N18" s="34">
        <v>62</v>
      </c>
      <c r="O18" s="57" t="str">
        <f>VLOOKUP($N18,Presentations!$A:$E,2,FALSE)</f>
        <v>goGPS: a navigation software to enhance the accuracy of low cost GPS receivers</v>
      </c>
    </row>
    <row r="19" spans="1:15" s="19" customFormat="1" ht="30">
      <c r="A19" s="56" t="str">
        <f>VLOOKUP($D19&amp;E19,Times!$A:$D,2,FALSE)</f>
        <v>21.10.2009</v>
      </c>
      <c r="B19" s="37">
        <f>VLOOKUP($D19&amp;E19,Times!$A:$D,3,FALSE)</f>
        <v>0.5833333333333334</v>
      </c>
      <c r="C19" s="37">
        <f>VLOOKUP($D19&amp;E19,Times!$A:$D,4,FALSE)</f>
        <v>0.6041666666666666</v>
      </c>
      <c r="D19" s="38">
        <v>2</v>
      </c>
      <c r="E19" s="39" t="s">
        <v>263</v>
      </c>
      <c r="F19" s="42">
        <v>16</v>
      </c>
      <c r="G19" s="41" t="str">
        <f>VLOOKUP($F19,Presentations!$A:$E,4,FALSE)</f>
        <v>Chicago Technology Cooperative</v>
      </c>
      <c r="H19" s="38">
        <v>124</v>
      </c>
      <c r="I19" s="41" t="str">
        <f>VLOOKUP($H19,Presentations!$A:$E,4,FALSE)</f>
        <v>Ministry of Social Development and the Fight against  Hunger</v>
      </c>
      <c r="J19" s="43">
        <v>18</v>
      </c>
      <c r="K19" s="41" t="str">
        <f>VLOOKUP($J19,Presentations!$A:$E,4,FALSE)</f>
        <v>Oak Ridge National Lab</v>
      </c>
      <c r="L19" s="34">
        <v>1</v>
      </c>
      <c r="M19" s="44" t="str">
        <f>VLOOKUP($L19,Tutorials!$A:$E,4,FALSE)</f>
        <v>52North</v>
      </c>
      <c r="N19" s="34">
        <v>62</v>
      </c>
      <c r="O19" s="57">
        <f>VLOOKUP($N19,Presentations!$A:$E,4,FALSE)</f>
        <v>0</v>
      </c>
    </row>
    <row r="20" spans="1:15" ht="15">
      <c r="A20" s="54" t="str">
        <f>VLOOKUP($D20&amp;E20,Times!$A:$D,2,FALSE)</f>
        <v>21.10.2009</v>
      </c>
      <c r="B20" s="33">
        <f>VLOOKUP($D20&amp;E20,Times!$A:$D,3,FALSE)</f>
        <v>0.625</v>
      </c>
      <c r="C20" s="33">
        <f>VLOOKUP($D20&amp;E20,Times!$A:$D,4,FALSE)</f>
        <v>0.6458333333333334</v>
      </c>
      <c r="D20" s="34">
        <v>3</v>
      </c>
      <c r="E20" s="31" t="s">
        <v>261</v>
      </c>
      <c r="F20" s="35">
        <v>90</v>
      </c>
      <c r="G20" s="32" t="str">
        <f>VLOOKUP($F20,Presentations!$A:$E,3,FALSE)</f>
        <v>Schuyler Erle</v>
      </c>
      <c r="H20" s="34">
        <v>58</v>
      </c>
      <c r="I20" s="32" t="str">
        <f>VLOOKUP($H20,Presentations!$A:$E,3,FALSE)</f>
        <v>Niels Hoffmann</v>
      </c>
      <c r="J20" s="36">
        <v>113</v>
      </c>
      <c r="K20" s="32" t="str">
        <f>VLOOKUP($J20,Presentations!$A:$E,3,FALSE)</f>
        <v>Jon Soderberg</v>
      </c>
      <c r="L20" s="34">
        <v>2</v>
      </c>
      <c r="M20" s="44" t="str">
        <f>VLOOKUP($L20,Tutorials!$A:$E,3,FALSE)</f>
        <v>Jody Garnett, Mark Leslie, Andrea Antonello</v>
      </c>
      <c r="N20" s="34">
        <v>127</v>
      </c>
      <c r="O20" s="55" t="str">
        <f>VLOOKUP($N20,Presentations!$A:$E,3,FALSE)</f>
        <v>Javi Carrasco, Alberto Romeu, Miguel Montesinos</v>
      </c>
    </row>
    <row r="21" spans="1:15" ht="30">
      <c r="A21" s="54" t="str">
        <f>VLOOKUP($D21&amp;E21,Times!$A:$D,2,FALSE)</f>
        <v>21.10.2009</v>
      </c>
      <c r="B21" s="33">
        <f>VLOOKUP($D21&amp;E21,Times!$A:$D,3,FALSE)</f>
        <v>0.625</v>
      </c>
      <c r="C21" s="33">
        <f>VLOOKUP($D21&amp;E21,Times!$A:$D,4,FALSE)</f>
        <v>0.6458333333333334</v>
      </c>
      <c r="D21" s="34">
        <v>3</v>
      </c>
      <c r="E21" s="31" t="s">
        <v>261</v>
      </c>
      <c r="F21" s="35">
        <v>90</v>
      </c>
      <c r="G21" s="32" t="str">
        <f>VLOOKUP($F21,Presentations!$A:$E,2,FALSE)</f>
        <v>How to Make a Point Cloud Rain Polygons</v>
      </c>
      <c r="H21" s="34">
        <v>58</v>
      </c>
      <c r="I21" s="32" t="str">
        <f>VLOOKUP($H21,Presentations!$A:$E,2,FALSE)</f>
        <v>SCENZ-Grid, The implementation of a Science Collaboration and Computation Environment</v>
      </c>
      <c r="J21" s="36">
        <v>113</v>
      </c>
      <c r="K21" s="32" t="str">
        <f>VLOOKUP($J21,Presentations!$A:$E,2,FALSE)</f>
        <v> Using open source geospatial technology in a national environmental regulatory program.</v>
      </c>
      <c r="L21" s="34">
        <v>2</v>
      </c>
      <c r="M21" s="44" t="str">
        <f>VLOOKUP($L22,Tutorials!$A:$E,2,FALSE)</f>
        <v>A Friendly Hands-on Survey of Popular Geospatial Services</v>
      </c>
      <c r="N21" s="34">
        <v>127</v>
      </c>
      <c r="O21" s="55" t="str">
        <f>VLOOKUP($N21,Presentations!$A:$E,2,FALSE)</f>
        <v>gvSIG Mini. OSM for almost every phone.</v>
      </c>
    </row>
    <row r="22" spans="1:15" ht="15">
      <c r="A22" s="54" t="str">
        <f>VLOOKUP($D22&amp;E22,Times!$A:$D,2,FALSE)</f>
        <v>21.10.2009</v>
      </c>
      <c r="B22" s="33">
        <f>VLOOKUP($D22&amp;E22,Times!$A:$D,3,FALSE)</f>
        <v>0.625</v>
      </c>
      <c r="C22" s="33">
        <f>VLOOKUP($D22&amp;E22,Times!$A:$D,4,FALSE)</f>
        <v>0.6458333333333334</v>
      </c>
      <c r="D22" s="34">
        <v>3</v>
      </c>
      <c r="E22" s="31" t="s">
        <v>261</v>
      </c>
      <c r="F22" s="35">
        <v>90</v>
      </c>
      <c r="G22" s="32" t="str">
        <f>VLOOKUP($F22,Presentations!$A:$E,4,FALSE)</f>
        <v>Entropy Free LLC</v>
      </c>
      <c r="H22" s="34">
        <v>58</v>
      </c>
      <c r="I22" s="32" t="str">
        <f>VLOOKUP($H22,Presentations!$A:$E,4,FALSE)</f>
        <v>Landcare Research</v>
      </c>
      <c r="J22" s="36">
        <v>113</v>
      </c>
      <c r="K22" s="32" t="str">
        <f>VLOOKUP($J22,Presentations!$A:$E,4,FALSE)</f>
        <v>United States Army Corps of Engineers</v>
      </c>
      <c r="L22" s="34">
        <v>2</v>
      </c>
      <c r="M22" s="44" t="str">
        <f>VLOOKUP($L22,Tutorials!$A:$E,4,FALSE)</f>
        <v>LisaSoft &amp; HydroloGIS</v>
      </c>
      <c r="N22" s="34">
        <v>127</v>
      </c>
      <c r="O22" s="55" t="str">
        <f>VLOOKUP($N22,Presentations!$A:$E,4,FALSE)</f>
        <v>PRODEVELOP</v>
      </c>
    </row>
    <row r="23" spans="1:15" s="19" customFormat="1" ht="15">
      <c r="A23" s="56" t="str">
        <f>VLOOKUP($D23&amp;E23,Times!$A:$D,2,FALSE)</f>
        <v>21.10.2009</v>
      </c>
      <c r="B23" s="37">
        <f>VLOOKUP($D23&amp;E23,Times!$A:$D,3,FALSE)</f>
        <v>0.6458333333333334</v>
      </c>
      <c r="C23" s="37">
        <f>VLOOKUP($D23&amp;E23,Times!$A:$D,4,FALSE)</f>
        <v>0.6666666666666666</v>
      </c>
      <c r="D23" s="38">
        <v>3</v>
      </c>
      <c r="E23" s="39" t="s">
        <v>262</v>
      </c>
      <c r="F23" s="42">
        <v>78</v>
      </c>
      <c r="G23" s="41" t="str">
        <f>VLOOKUP($F23,Presentations!$A:$E,3,FALSE)</f>
        <v>Volker Mische</v>
      </c>
      <c r="H23" s="38">
        <v>6</v>
      </c>
      <c r="I23" s="41" t="str">
        <f>VLOOKUP($H23,Presentations!$A:$E,3,FALSE)</f>
        <v>Gao Ang</v>
      </c>
      <c r="J23" s="43">
        <v>56</v>
      </c>
      <c r="K23" s="41" t="str">
        <f>VLOOKUP($J23,Presentations!$A:$E,3,FALSE)</f>
        <v>César Medina</v>
      </c>
      <c r="L23" s="34">
        <v>2</v>
      </c>
      <c r="M23" s="44" t="str">
        <f>VLOOKUP($L23,Tutorials!$A:$E,3,FALSE)</f>
        <v>Jody Garnett, Mark Leslie, Andrea Antonello</v>
      </c>
      <c r="N23" s="34">
        <v>152</v>
      </c>
      <c r="O23" s="57" t="str">
        <f>VLOOKUP($N23,Presentations!$A:$E,3,FALSE)</f>
        <v>Joseph Reeves</v>
      </c>
    </row>
    <row r="24" spans="1:15" s="19" customFormat="1" ht="30">
      <c r="A24" s="56" t="str">
        <f>VLOOKUP($D24&amp;E24,Times!$A:$D,2,FALSE)</f>
        <v>21.10.2009</v>
      </c>
      <c r="B24" s="37">
        <f>VLOOKUP($D24&amp;E24,Times!$A:$D,3,FALSE)</f>
        <v>0.6458333333333334</v>
      </c>
      <c r="C24" s="37">
        <f>VLOOKUP($D24&amp;E24,Times!$A:$D,4,FALSE)</f>
        <v>0.6666666666666666</v>
      </c>
      <c r="D24" s="38">
        <v>3</v>
      </c>
      <c r="E24" s="39" t="s">
        <v>262</v>
      </c>
      <c r="F24" s="42">
        <v>78</v>
      </c>
      <c r="G24" s="41" t="str">
        <f>VLOOKUP($F24,Presentations!$A:$E,2,FALSE)</f>
        <v>Geodata and CouchDB</v>
      </c>
      <c r="H24" s="38">
        <v>6</v>
      </c>
      <c r="I24" s="41" t="str">
        <f>VLOOKUP($H24,Presentations!$A:$E,2,FALSE)</f>
        <v>Integration of Grid Service and Web Processing Service</v>
      </c>
      <c r="J24" s="43">
        <v>56</v>
      </c>
      <c r="K24" s="41" t="str">
        <f>VLOOKUP($J24,Presentations!$A:$E,2,FALSE)</f>
        <v>Using Open Source to the Ministry of Housing and Urban Development - CHILE</v>
      </c>
      <c r="L24" s="34">
        <v>2</v>
      </c>
      <c r="M24" s="44" t="str">
        <f>VLOOKUP($L25,Tutorials!$A:$E,2,FALSE)</f>
        <v>A Friendly Hands-on Survey of Popular Geospatial Services</v>
      </c>
      <c r="N24" s="34">
        <v>152</v>
      </c>
      <c r="O24" s="57" t="str">
        <f>VLOOKUP($N24,Presentations!$A:$E,2,FALSE)</f>
        <v>Modern Historic Tours: Location Aware Services for the Heritage Tourism Industry </v>
      </c>
    </row>
    <row r="25" spans="1:15" s="19" customFormat="1" ht="30">
      <c r="A25" s="56" t="str">
        <f>VLOOKUP($D25&amp;E25,Times!$A:$D,2,FALSE)</f>
        <v>21.10.2009</v>
      </c>
      <c r="B25" s="37">
        <f>VLOOKUP($D25&amp;E25,Times!$A:$D,3,FALSE)</f>
        <v>0.6458333333333334</v>
      </c>
      <c r="C25" s="37">
        <f>VLOOKUP($D25&amp;E25,Times!$A:$D,4,FALSE)</f>
        <v>0.6666666666666666</v>
      </c>
      <c r="D25" s="38">
        <v>3</v>
      </c>
      <c r="E25" s="39" t="s">
        <v>262</v>
      </c>
      <c r="F25" s="42">
        <v>78</v>
      </c>
      <c r="G25" s="41">
        <f>VLOOKUP($F25,Presentations!$A:$E,4,FALSE)</f>
        <v>0</v>
      </c>
      <c r="H25" s="38">
        <v>6</v>
      </c>
      <c r="I25" s="41" t="str">
        <f>VLOOKUP($H25,Presentations!$A:$E,4,FALSE)</f>
        <v>Laboratory of Resources and Environmental Information System</v>
      </c>
      <c r="J25" s="43">
        <v>56</v>
      </c>
      <c r="K25" s="41" t="str">
        <f>VLOOKUP($J25,Presentations!$A:$E,4,FALSE)</f>
        <v>Ministry of Housing and Urban Development</v>
      </c>
      <c r="L25" s="34">
        <v>2</v>
      </c>
      <c r="M25" s="44" t="str">
        <f>VLOOKUP($L25,Tutorials!$A:$E,4,FALSE)</f>
        <v>LisaSoft &amp; HydroloGIS</v>
      </c>
      <c r="N25" s="34">
        <v>152</v>
      </c>
      <c r="O25" s="57" t="str">
        <f>VLOOKUP($N25,Presentations!$A:$E,4,FALSE)</f>
        <v>Oxford Archaeology</v>
      </c>
    </row>
    <row r="26" spans="1:15" ht="15">
      <c r="A26" s="54" t="str">
        <f>VLOOKUP($D26&amp;E26,Times!$A:$D,2,FALSE)</f>
        <v>21.10.2009</v>
      </c>
      <c r="B26" s="33">
        <f>VLOOKUP($D26&amp;E26,Times!$A:$D,3,FALSE)</f>
        <v>0.6666666666666666</v>
      </c>
      <c r="C26" s="33">
        <f>VLOOKUP($D26&amp;E26,Times!$A:$D,4,FALSE)</f>
        <v>0.6875</v>
      </c>
      <c r="D26" s="34">
        <v>3</v>
      </c>
      <c r="E26" s="31" t="s">
        <v>263</v>
      </c>
      <c r="F26" s="35">
        <v>13</v>
      </c>
      <c r="G26" s="32" t="str">
        <f>VLOOKUP($F26,Presentations!$A:$E,3,FALSE)</f>
        <v>Katie Filbert</v>
      </c>
      <c r="H26" s="34">
        <v>93</v>
      </c>
      <c r="I26" s="32" t="str">
        <f>VLOOKUP($H26,Presentations!$A:$E,3,FALSE)</f>
        <v>Gérald FENOY</v>
      </c>
      <c r="J26" s="36">
        <v>144</v>
      </c>
      <c r="K26" s="32" t="str">
        <f>VLOOKUP($J26,Presentations!$A:$E,3,FALSE)</f>
        <v>Nicolas BOZON</v>
      </c>
      <c r="L26" s="34">
        <v>2</v>
      </c>
      <c r="M26" s="44" t="str">
        <f>VLOOKUP($L26,Tutorials!$A:$E,3,FALSE)</f>
        <v>Jody Garnett, Mark Leslie, Andrea Antonello</v>
      </c>
      <c r="N26" s="34">
        <v>128</v>
      </c>
      <c r="O26" s="55" t="str">
        <f>VLOOKUP($N26,Presentations!$A:$E,3,FALSE)</f>
        <v>C. Sánchez, M. Montesinos, F. Peñarrubia,A. Tamayo</v>
      </c>
    </row>
    <row r="27" spans="1:15" ht="30">
      <c r="A27" s="54" t="str">
        <f>VLOOKUP($D27&amp;E27,Times!$A:$D,2,FALSE)</f>
        <v>21.10.2009</v>
      </c>
      <c r="B27" s="33">
        <f>VLOOKUP($D27&amp;E27,Times!$A:$D,3,FALSE)</f>
        <v>0.6666666666666666</v>
      </c>
      <c r="C27" s="33">
        <f>VLOOKUP($D27&amp;E27,Times!$A:$D,4,FALSE)</f>
        <v>0.6875</v>
      </c>
      <c r="D27" s="34">
        <v>3</v>
      </c>
      <c r="E27" s="31" t="s">
        <v>263</v>
      </c>
      <c r="F27" s="35">
        <v>13</v>
      </c>
      <c r="G27" s="32" t="str">
        <f>VLOOKUP($F27,Presentations!$A:$E,2,FALSE)</f>
        <v>Integrating OpenStreetMap, satellite imagery, and custom maps into Wikipedia</v>
      </c>
      <c r="H27" s="34">
        <v>93</v>
      </c>
      <c r="I27" s="32" t="str">
        <f>VLOOKUP($H27,Presentations!$A:$E,2,FALSE)</f>
        <v>ZOO project : an open WPS Platform</v>
      </c>
      <c r="J27" s="36">
        <v>144</v>
      </c>
      <c r="K27" s="32" t="str">
        <f>VLOOKUP($J27,Presentations!$A:$E,2,FALSE)</f>
        <v>An hybrid GIS solution to manage the French gas utility network</v>
      </c>
      <c r="L27" s="34">
        <v>2</v>
      </c>
      <c r="M27" s="44" t="str">
        <f>VLOOKUP($L28,Tutorials!$A:$E,2,FALSE)</f>
        <v>A Friendly Hands-on Survey of Popular Geospatial Services</v>
      </c>
      <c r="N27" s="34">
        <v>128</v>
      </c>
      <c r="O27" s="55" t="str">
        <f>VLOOKUP($N27,Presentations!$A:$E,2,FALSE)</f>
        <v>Sensor services in gvSIG</v>
      </c>
    </row>
    <row r="28" spans="1:15" ht="15.75" thickBot="1">
      <c r="A28" s="58" t="str">
        <f>VLOOKUP($D28&amp;E28,Times!$A:$D,2,FALSE)</f>
        <v>21.10.2009</v>
      </c>
      <c r="B28" s="59">
        <f>VLOOKUP($D28&amp;E28,Times!$A:$D,3,FALSE)</f>
        <v>0.6666666666666666</v>
      </c>
      <c r="C28" s="59">
        <f>VLOOKUP($D28&amp;E28,Times!$A:$D,4,FALSE)</f>
        <v>0.6875</v>
      </c>
      <c r="D28" s="60">
        <v>3</v>
      </c>
      <c r="E28" s="61" t="s">
        <v>263</v>
      </c>
      <c r="F28" s="62">
        <v>13</v>
      </c>
      <c r="G28" s="63">
        <f>VLOOKUP($F28,Presentations!$A:$E,4,FALSE)</f>
        <v>0</v>
      </c>
      <c r="H28" s="60">
        <v>93</v>
      </c>
      <c r="I28" s="63" t="str">
        <f>VLOOKUP($H28,Presentations!$A:$E,4,FALSE)</f>
        <v>GeoLabs SARL</v>
      </c>
      <c r="J28" s="64">
        <v>144</v>
      </c>
      <c r="K28" s="63" t="str">
        <f>VLOOKUP($J28,Presentations!$A:$E,4,FALSE)</f>
        <v>3LIZ </v>
      </c>
      <c r="L28" s="60">
        <v>2</v>
      </c>
      <c r="M28" s="79" t="str">
        <f>VLOOKUP($L28,Tutorials!$A:$E,4,FALSE)</f>
        <v>LisaSoft &amp; HydroloGIS</v>
      </c>
      <c r="N28" s="60">
        <v>128</v>
      </c>
      <c r="O28" s="65" t="str">
        <f>VLOOKUP($N28,Presentations!$A:$E,4,FALSE)</f>
        <v>Prodevelop + Software Colaborativo + U. Jaume I</v>
      </c>
    </row>
    <row r="29" spans="1:15" s="19" customFormat="1" ht="15">
      <c r="A29" s="66" t="str">
        <f>VLOOKUP($D29&amp;E29,Times!$A:$D,2,FALSE)</f>
        <v>22.10.2009</v>
      </c>
      <c r="B29" s="67">
        <f>VLOOKUP($D29&amp;E29,Times!$A:$D,3,FALSE)</f>
        <v>0.4375</v>
      </c>
      <c r="C29" s="67">
        <f>VLOOKUP($D29&amp;E29,Times!$A:$D,4,FALSE)</f>
        <v>0.4583333333333333</v>
      </c>
      <c r="D29" s="68">
        <v>4</v>
      </c>
      <c r="E29" s="69" t="s">
        <v>261</v>
      </c>
      <c r="F29" s="70">
        <v>20</v>
      </c>
      <c r="G29" s="71" t="str">
        <f>VLOOKUP($F29,Presentations!$A:$E,3,FALSE)</f>
        <v>Simon Jirka</v>
      </c>
      <c r="H29" s="68">
        <v>88</v>
      </c>
      <c r="I29" s="71" t="str">
        <f>VLOOKUP($H29,Presentations!$A:$E,3,FALSE)</f>
        <v>Tim Schaub</v>
      </c>
      <c r="J29" s="51">
        <v>3</v>
      </c>
      <c r="K29" s="52" t="str">
        <f>VLOOKUP($J29,Tutorials!$A:$E,3,FALSE)</f>
        <v>Richard Chirgwin</v>
      </c>
      <c r="L29" s="47">
        <v>4</v>
      </c>
      <c r="M29" s="52" t="str">
        <f>VLOOKUP($L29,Tutorials!$A:$E,3,FALSE)</f>
        <v>Arne Kepp, Jim Groffen</v>
      </c>
      <c r="N29" s="47"/>
      <c r="O29" s="72" t="e">
        <f>VLOOKUP($N29,Presentations!$A:$E,3,FALSE)</f>
        <v>#N/A</v>
      </c>
    </row>
    <row r="30" spans="1:15" s="19" customFormat="1" ht="30">
      <c r="A30" s="56" t="str">
        <f>VLOOKUP($D30&amp;E30,Times!$A:$D,2,FALSE)</f>
        <v>22.10.2009</v>
      </c>
      <c r="B30" s="37">
        <f>VLOOKUP($D30&amp;E30,Times!$A:$D,3,FALSE)</f>
        <v>0.4375</v>
      </c>
      <c r="C30" s="37">
        <f>VLOOKUP($D30&amp;E30,Times!$A:$D,4,FALSE)</f>
        <v>0.4583333333333333</v>
      </c>
      <c r="D30" s="38">
        <v>4</v>
      </c>
      <c r="E30" s="39" t="s">
        <v>261</v>
      </c>
      <c r="F30" s="42">
        <v>20</v>
      </c>
      <c r="G30" s="41" t="str">
        <f>VLOOKUP($F30,Presentations!$A:$E,2,FALSE)</f>
        <v>Building Human Sensor Webs with 52°North SWE Implementations</v>
      </c>
      <c r="H30" s="38">
        <v>88</v>
      </c>
      <c r="I30" s="41" t="str">
        <f>VLOOKUP($H30,Presentations!$A:$E,2,FALSE)</f>
        <v>OpenLayers: Vector Mayhem</v>
      </c>
      <c r="J30" s="36">
        <v>3</v>
      </c>
      <c r="K30" s="44" t="str">
        <f>VLOOKUP($J31,Tutorials!$A:$E,2,FALSE)</f>
        <v>Working with GRASS-GIS Vectors and Databases</v>
      </c>
      <c r="L30" s="34">
        <v>4</v>
      </c>
      <c r="M30" s="44" t="str">
        <f>VLOOKUP($L31,Tutorials!$A:$E,2,FALSE)</f>
        <v>Making Maps Fast - Performance tuning and Tile Caching</v>
      </c>
      <c r="N30" s="34"/>
      <c r="O30" s="57" t="e">
        <f>VLOOKUP($N30,Presentations!$A:$E,2,FALSE)</f>
        <v>#N/A</v>
      </c>
    </row>
    <row r="31" spans="1:15" s="19" customFormat="1" ht="30">
      <c r="A31" s="56" t="str">
        <f>VLOOKUP($D31&amp;E31,Times!$A:$D,2,FALSE)</f>
        <v>22.10.2009</v>
      </c>
      <c r="B31" s="37">
        <f>VLOOKUP($D31&amp;E31,Times!$A:$D,3,FALSE)</f>
        <v>0.4375</v>
      </c>
      <c r="C31" s="37">
        <f>VLOOKUP($D31&amp;E31,Times!$A:$D,4,FALSE)</f>
        <v>0.4583333333333333</v>
      </c>
      <c r="D31" s="38">
        <v>4</v>
      </c>
      <c r="E31" s="39" t="s">
        <v>261</v>
      </c>
      <c r="F31" s="42">
        <v>20</v>
      </c>
      <c r="G31" s="41" t="str">
        <f>VLOOKUP($F31,Presentations!$A:$E,4,FALSE)</f>
        <v>52° North Initiative for Geospatial Open Source Software GmbH</v>
      </c>
      <c r="H31" s="38">
        <v>88</v>
      </c>
      <c r="I31" s="41" t="str">
        <f>VLOOKUP($H31,Presentations!$A:$E,4,FALSE)</f>
        <v>OpenGeo</v>
      </c>
      <c r="J31" s="36">
        <v>3</v>
      </c>
      <c r="K31" s="44" t="str">
        <f>VLOOKUP($J31,Tutorials!$A:$E,4,FALSE)</f>
        <v>Market Clarity</v>
      </c>
      <c r="L31" s="34">
        <v>4</v>
      </c>
      <c r="M31" s="44" t="str">
        <f>VLOOKUP($L31,Tutorials!$A:$E,4,FALSE)</f>
        <v>OpenGeo &amp; LisaSoft</v>
      </c>
      <c r="N31" s="34"/>
      <c r="O31" s="57" t="e">
        <f>VLOOKUP($N31,Presentations!$A:$E,4,FALSE)</f>
        <v>#N/A</v>
      </c>
    </row>
    <row r="32" spans="1:15" ht="15">
      <c r="A32" s="54" t="str">
        <f>VLOOKUP($D32&amp;E32,Times!$A:$D,2,FALSE)</f>
        <v>22.10.2009</v>
      </c>
      <c r="B32" s="33">
        <f>VLOOKUP($D32&amp;E32,Times!$A:$D,3,FALSE)</f>
        <v>0.4583333333333333</v>
      </c>
      <c r="C32" s="33">
        <f>VLOOKUP($D32&amp;E32,Times!$A:$D,4,FALSE)</f>
        <v>0.4791666666666667</v>
      </c>
      <c r="D32" s="34">
        <v>4</v>
      </c>
      <c r="E32" s="31" t="s">
        <v>262</v>
      </c>
      <c r="F32" s="35">
        <v>194</v>
      </c>
      <c r="G32" s="32" t="str">
        <f>VLOOKUP($F32,Presentations!$A:$E,3,FALSE)</f>
        <v>Alan Smart</v>
      </c>
      <c r="H32" s="34">
        <v>60</v>
      </c>
      <c r="I32" s="32" t="str">
        <f>VLOOKUP($H32,Presentations!$A:$E,3,FALSE)</f>
        <v>Till Adams</v>
      </c>
      <c r="J32" s="36">
        <v>3</v>
      </c>
      <c r="K32" s="44" t="str">
        <f>VLOOKUP($J32,Tutorials!$A:$E,3,FALSE)</f>
        <v>Richard Chirgwin</v>
      </c>
      <c r="L32" s="34">
        <v>4</v>
      </c>
      <c r="M32" s="44" t="str">
        <f>VLOOKUP($L32,Tutorials!$A:$E,3,FALSE)</f>
        <v>Arne Kepp, Jim Groffen</v>
      </c>
      <c r="N32" s="34"/>
      <c r="O32" s="55" t="e">
        <f>VLOOKUP($N32,Presentations!$A:$E,3,FALSE)</f>
        <v>#N/A</v>
      </c>
    </row>
    <row r="33" spans="1:15" ht="30">
      <c r="A33" s="54" t="str">
        <f>VLOOKUP($D33&amp;E33,Times!$A:$D,2,FALSE)</f>
        <v>22.10.2009</v>
      </c>
      <c r="B33" s="33">
        <f>VLOOKUP($D33&amp;E33,Times!$A:$D,3,FALSE)</f>
        <v>0.4583333333333333</v>
      </c>
      <c r="C33" s="33">
        <f>VLOOKUP($D33&amp;E33,Times!$A:$D,4,FALSE)</f>
        <v>0.4791666666666667</v>
      </c>
      <c r="D33" s="34">
        <v>4</v>
      </c>
      <c r="E33" s="31" t="s">
        <v>262</v>
      </c>
      <c r="F33" s="35">
        <v>194</v>
      </c>
      <c r="G33" s="32" t="str">
        <f>VLOOKUP($F33,Presentations!$A:$E,2,FALSE)</f>
        <v>The value of spatial information to the Australian economy</v>
      </c>
      <c r="H33" s="34">
        <v>60</v>
      </c>
      <c r="I33" s="32" t="str">
        <f>VLOOKUP($H33,Presentations!$A:$E,2,FALSE)</f>
        <v>There is no alternative to OpenLayers...?</v>
      </c>
      <c r="J33" s="36">
        <v>3</v>
      </c>
      <c r="K33" s="44" t="str">
        <f>VLOOKUP($J34,Tutorials!$A:$E,2,FALSE)</f>
        <v>Working with GRASS-GIS Vectors and Databases</v>
      </c>
      <c r="L33" s="34">
        <v>4</v>
      </c>
      <c r="M33" s="44" t="str">
        <f>VLOOKUP($L34,Tutorials!$A:$E,2,FALSE)</f>
        <v>Making Maps Fast - Performance tuning and Tile Caching</v>
      </c>
      <c r="N33" s="34"/>
      <c r="O33" s="55" t="e">
        <f>VLOOKUP($N33,Presentations!$A:$E,2,FALSE)</f>
        <v>#N/A</v>
      </c>
    </row>
    <row r="34" spans="1:15" ht="15">
      <c r="A34" s="54" t="str">
        <f>VLOOKUP($D34&amp;E34,Times!$A:$D,2,FALSE)</f>
        <v>22.10.2009</v>
      </c>
      <c r="B34" s="33">
        <f>VLOOKUP($D34&amp;E34,Times!$A:$D,3,FALSE)</f>
        <v>0.4583333333333333</v>
      </c>
      <c r="C34" s="33">
        <f>VLOOKUP($D34&amp;E34,Times!$A:$D,4,FALSE)</f>
        <v>0.4791666666666667</v>
      </c>
      <c r="D34" s="34">
        <v>4</v>
      </c>
      <c r="E34" s="31" t="s">
        <v>262</v>
      </c>
      <c r="F34" s="35">
        <v>194</v>
      </c>
      <c r="G34" s="32" t="str">
        <f>VLOOKUP($F34,Presentations!$A:$E,4,FALSE)</f>
        <v>ACIL Tasman</v>
      </c>
      <c r="H34" s="34">
        <v>60</v>
      </c>
      <c r="I34" s="32" t="str">
        <f>VLOOKUP($H34,Presentations!$A:$E,4,FALSE)</f>
        <v>terrestris GmbH &amp; Co. KG.</v>
      </c>
      <c r="J34" s="36">
        <v>3</v>
      </c>
      <c r="K34" s="44" t="str">
        <f>VLOOKUP($J34,Tutorials!$A:$E,4,FALSE)</f>
        <v>Market Clarity</v>
      </c>
      <c r="L34" s="34">
        <v>4</v>
      </c>
      <c r="M34" s="44" t="str">
        <f>VLOOKUP($L34,Tutorials!$A:$E,4,FALSE)</f>
        <v>OpenGeo &amp; LisaSoft</v>
      </c>
      <c r="N34" s="34"/>
      <c r="O34" s="55" t="e">
        <f>VLOOKUP($N34,Presentations!$A:$E,4,FALSE)</f>
        <v>#N/A</v>
      </c>
    </row>
    <row r="35" spans="1:15" s="19" customFormat="1" ht="15">
      <c r="A35" s="56" t="str">
        <f>VLOOKUP($D35&amp;E35,Times!$A:$D,2,FALSE)</f>
        <v>22.10.2009</v>
      </c>
      <c r="B35" s="37">
        <f>VLOOKUP($D35&amp;E35,Times!$A:$D,3,FALSE)</f>
        <v>0.4791666666666667</v>
      </c>
      <c r="C35" s="37">
        <f>VLOOKUP($D35&amp;E35,Times!$A:$D,4,FALSE)</f>
        <v>0.5</v>
      </c>
      <c r="D35" s="38">
        <v>4</v>
      </c>
      <c r="E35" s="39" t="s">
        <v>263</v>
      </c>
      <c r="F35" s="42">
        <v>77</v>
      </c>
      <c r="G35" s="41" t="str">
        <f>VLOOKUP($F35,Presentations!$A:$E,3,FALSE)</f>
        <v>Toru Mori</v>
      </c>
      <c r="H35" s="38">
        <v>54</v>
      </c>
      <c r="I35" s="41" t="str">
        <f>VLOOKUP($H35,Presentations!$A:$E,3,FALSE)</f>
        <v>Marc Jansen</v>
      </c>
      <c r="J35" s="36">
        <v>3</v>
      </c>
      <c r="K35" s="44" t="str">
        <f>VLOOKUP($J35,Tutorials!$A:$E,3,FALSE)</f>
        <v>Richard Chirgwin</v>
      </c>
      <c r="L35" s="34">
        <v>4</v>
      </c>
      <c r="M35" s="44" t="str">
        <f>VLOOKUP($L35,Tutorials!$A:$E,3,FALSE)</f>
        <v>Arne Kepp, Jim Groffen</v>
      </c>
      <c r="N35" s="34"/>
      <c r="O35" s="57" t="e">
        <f>VLOOKUP($N35,Presentations!$A:$E,3,FALSE)</f>
        <v>#N/A</v>
      </c>
    </row>
    <row r="36" spans="1:15" s="19" customFormat="1" ht="30">
      <c r="A36" s="56" t="str">
        <f>VLOOKUP($D36&amp;E36,Times!$A:$D,2,FALSE)</f>
        <v>22.10.2009</v>
      </c>
      <c r="B36" s="37">
        <f>VLOOKUP($D36&amp;E36,Times!$A:$D,3,FALSE)</f>
        <v>0.4791666666666667</v>
      </c>
      <c r="C36" s="37">
        <f>VLOOKUP($D36&amp;E36,Times!$A:$D,4,FALSE)</f>
        <v>0.5</v>
      </c>
      <c r="D36" s="38">
        <v>4</v>
      </c>
      <c r="E36" s="39" t="s">
        <v>263</v>
      </c>
      <c r="F36" s="42">
        <v>77</v>
      </c>
      <c r="G36" s="41" t="str">
        <f>VLOOKUP($F36,Presentations!$A:$E,2,FALSE)</f>
        <v>How to build a sustainable FOSS4G business organization</v>
      </c>
      <c r="H36" s="38">
        <v>54</v>
      </c>
      <c r="I36" s="41" t="str">
        <f>VLOOKUP($H36,Presentations!$A:$E,2,FALSE)</f>
        <v>Comparing apples and oranges: Uncovering the mystery of component selection in WebGIS projects</v>
      </c>
      <c r="J36" s="36">
        <v>3</v>
      </c>
      <c r="K36" s="44" t="str">
        <f>VLOOKUP($J37,Tutorials!$A:$E,2,FALSE)</f>
        <v>Working with GRASS-GIS Vectors and Databases</v>
      </c>
      <c r="L36" s="34">
        <v>4</v>
      </c>
      <c r="M36" s="44" t="str">
        <f>VLOOKUP($L37,Tutorials!$A:$E,2,FALSE)</f>
        <v>Making Maps Fast - Performance tuning and Tile Caching</v>
      </c>
      <c r="N36" s="34"/>
      <c r="O36" s="57" t="e">
        <f>VLOOKUP($N36,Presentations!$A:$E,2,FALSE)</f>
        <v>#N/A</v>
      </c>
    </row>
    <row r="37" spans="1:15" s="19" customFormat="1" ht="15">
      <c r="A37" s="56" t="str">
        <f>VLOOKUP($D37&amp;E37,Times!$A:$D,2,FALSE)</f>
        <v>22.10.2009</v>
      </c>
      <c r="B37" s="37">
        <f>VLOOKUP($D37&amp;E37,Times!$A:$D,3,FALSE)</f>
        <v>0.4791666666666667</v>
      </c>
      <c r="C37" s="37">
        <f>VLOOKUP($D37&amp;E37,Times!$A:$D,4,FALSE)</f>
        <v>0.5</v>
      </c>
      <c r="D37" s="38">
        <v>4</v>
      </c>
      <c r="E37" s="39" t="s">
        <v>263</v>
      </c>
      <c r="F37" s="42">
        <v>77</v>
      </c>
      <c r="G37" s="41" t="str">
        <f>VLOOKUP($F37,Presentations!$A:$E,4,FALSE)</f>
        <v>Orkney, Inc.</v>
      </c>
      <c r="H37" s="38">
        <v>54</v>
      </c>
      <c r="I37" s="41" t="str">
        <f>VLOOKUP($H37,Presentations!$A:$E,4,FALSE)</f>
        <v>terrestris GmbH &amp; Co. KG</v>
      </c>
      <c r="J37" s="36">
        <v>3</v>
      </c>
      <c r="K37" s="44" t="str">
        <f>VLOOKUP($J37,Tutorials!$A:$E,4,FALSE)</f>
        <v>Market Clarity</v>
      </c>
      <c r="L37" s="34">
        <v>4</v>
      </c>
      <c r="M37" s="44" t="str">
        <f>VLOOKUP($L37,Tutorials!$A:$E,4,FALSE)</f>
        <v>OpenGeo &amp; LisaSoft</v>
      </c>
      <c r="N37" s="34"/>
      <c r="O37" s="57" t="e">
        <f>VLOOKUP($N37,Presentations!$A:$E,4,FALSE)</f>
        <v>#N/A</v>
      </c>
    </row>
    <row r="38" spans="1:15" ht="15">
      <c r="A38" s="54" t="str">
        <f>VLOOKUP($D38&amp;E38,Times!$A:$D,2,FALSE)</f>
        <v>22.10.2009</v>
      </c>
      <c r="B38" s="33">
        <f>VLOOKUP($D38&amp;E38,Times!$A:$D,3,FALSE)</f>
        <v>0.5416666666666666</v>
      </c>
      <c r="C38" s="33">
        <f>VLOOKUP($D38&amp;E38,Times!$A:$D,4,FALSE)</f>
        <v>0.5625</v>
      </c>
      <c r="D38" s="34">
        <v>5</v>
      </c>
      <c r="E38" s="31" t="s">
        <v>261</v>
      </c>
      <c r="F38" s="35">
        <v>110</v>
      </c>
      <c r="G38" s="32" t="str">
        <f>VLOOKUP($F38,Presentations!$A:$E,3,FALSE)</f>
        <v>Paul Ramsey</v>
      </c>
      <c r="H38" s="34">
        <v>126</v>
      </c>
      <c r="I38" s="32" t="str">
        <f>VLOOKUP($H38,Presentations!$A:$E,3,FALSE)</f>
        <v>Matthias Lendholt and Martin Hammitzsch</v>
      </c>
      <c r="J38" s="36">
        <v>5</v>
      </c>
      <c r="K38" s="44" t="str">
        <f>VLOOKUP($J38,Tutorials!$A:$E,3,FALSE)</f>
        <v>Andreas Hocevar</v>
      </c>
      <c r="L38" s="34">
        <v>6</v>
      </c>
      <c r="M38" s="44" t="str">
        <f>VLOOKUP($L38,Tutorials!$A:$E,3,FALSE)</f>
        <v>Dan Ames, Ted Dunsford</v>
      </c>
      <c r="N38" s="34"/>
      <c r="O38" s="55" t="e">
        <f>VLOOKUP($N38,Presentations!$A:$E,3,FALSE)</f>
        <v>#N/A</v>
      </c>
    </row>
    <row r="39" spans="1:15" ht="30">
      <c r="A39" s="54" t="str">
        <f>VLOOKUP($D39&amp;E39,Times!$A:$D,2,FALSE)</f>
        <v>22.10.2009</v>
      </c>
      <c r="B39" s="33">
        <f>VLOOKUP($D39&amp;E39,Times!$A:$D,3,FALSE)</f>
        <v>0.5416666666666666</v>
      </c>
      <c r="C39" s="33">
        <f>VLOOKUP($D39&amp;E39,Times!$A:$D,4,FALSE)</f>
        <v>0.5625</v>
      </c>
      <c r="D39" s="34">
        <v>5</v>
      </c>
      <c r="E39" s="31" t="s">
        <v>261</v>
      </c>
      <c r="F39" s="35">
        <v>110</v>
      </c>
      <c r="G39" s="32" t="str">
        <f>VLOOKUP($F39,Presentations!$A:$E,2,FALSE)</f>
        <v>The State of PostGIS </v>
      </c>
      <c r="H39" s="34">
        <v>126</v>
      </c>
      <c r="I39" s="32" t="str">
        <f>VLOOKUP($H39,Presentations!$A:$E,2,FALSE)</f>
        <v>Live Demonstration of DEWS</v>
      </c>
      <c r="J39" s="36">
        <v>5</v>
      </c>
      <c r="K39" s="44" t="str">
        <f>VLOOKUP($J40,Tutorials!$A:$E,2,FALSE)</f>
        <v>Leveraging OGC Services with GeoExt</v>
      </c>
      <c r="L39" s="34">
        <v>6</v>
      </c>
      <c r="M39" s="44" t="str">
        <f>VLOOKUP($L40,Tutorials!$A:$E,2,FALSE)</f>
        <v>Getting Started with MapWindow: An easy-to-install, easy-to-use free GIS for Windows</v>
      </c>
      <c r="N39" s="34"/>
      <c r="O39" s="55" t="e">
        <f>VLOOKUP($N39,Presentations!$A:$E,2,FALSE)</f>
        <v>#N/A</v>
      </c>
    </row>
    <row r="40" spans="1:15" ht="15">
      <c r="A40" s="54" t="str">
        <f>VLOOKUP($D40&amp;E40,Times!$A:$D,2,FALSE)</f>
        <v>22.10.2009</v>
      </c>
      <c r="B40" s="33">
        <f>VLOOKUP($D40&amp;E40,Times!$A:$D,3,FALSE)</f>
        <v>0.5416666666666666</v>
      </c>
      <c r="C40" s="33">
        <f>VLOOKUP($D40&amp;E40,Times!$A:$D,4,FALSE)</f>
        <v>0.5625</v>
      </c>
      <c r="D40" s="34">
        <v>5</v>
      </c>
      <c r="E40" s="31" t="s">
        <v>261</v>
      </c>
      <c r="F40" s="35">
        <v>110</v>
      </c>
      <c r="G40" s="32" t="str">
        <f>VLOOKUP($F40,Presentations!$A:$E,4,FALSE)</f>
        <v>OpenGeo</v>
      </c>
      <c r="H40" s="34">
        <v>126</v>
      </c>
      <c r="I40" s="32" t="str">
        <f>VLOOKUP($H40,Presentations!$A:$E,4,FALSE)</f>
        <v>Deutsches GeoForschungsZentrum</v>
      </c>
      <c r="J40" s="36">
        <v>5</v>
      </c>
      <c r="K40" s="44" t="str">
        <f>VLOOKUP($J40,Tutorials!$A:$E,4,FALSE)</f>
        <v>Unkown</v>
      </c>
      <c r="L40" s="34">
        <v>6</v>
      </c>
      <c r="M40" s="44" t="str">
        <f>VLOOKUP($L40,Tutorials!$A:$E,4,FALSE)</f>
        <v>Idaho State University</v>
      </c>
      <c r="N40" s="34"/>
      <c r="O40" s="55" t="e">
        <f>VLOOKUP($N40,Presentations!$A:$E,4,FALSE)</f>
        <v>#N/A</v>
      </c>
    </row>
    <row r="41" spans="1:15" s="19" customFormat="1" ht="15">
      <c r="A41" s="56" t="str">
        <f>VLOOKUP($D41&amp;E41,Times!$A:$D,2,FALSE)</f>
        <v>22.10.2009</v>
      </c>
      <c r="B41" s="37">
        <f>VLOOKUP($D41&amp;E41,Times!$A:$D,3,FALSE)</f>
        <v>0.5625</v>
      </c>
      <c r="C41" s="37">
        <f>VLOOKUP($D41&amp;E41,Times!$A:$D,4,FALSE)</f>
        <v>0.5833333333333334</v>
      </c>
      <c r="D41" s="38">
        <v>5</v>
      </c>
      <c r="E41" s="39" t="s">
        <v>262</v>
      </c>
      <c r="F41" s="42">
        <v>199</v>
      </c>
      <c r="G41" s="41" t="str">
        <f>VLOOKUP($F41,Presentations!$A:$E,3,FALSE)</f>
        <v>Andrew Ross</v>
      </c>
      <c r="H41" s="38">
        <v>132</v>
      </c>
      <c r="I41" s="41" t="str">
        <f>VLOOKUP($H41,Presentations!$A:$E,3,FALSE)</f>
        <v>Ian Miller</v>
      </c>
      <c r="J41" s="36">
        <v>5</v>
      </c>
      <c r="K41" s="44" t="str">
        <f>VLOOKUP($J41,Tutorials!$A:$E,3,FALSE)</f>
        <v>Andreas Hocevar</v>
      </c>
      <c r="L41" s="34">
        <v>6</v>
      </c>
      <c r="M41" s="44" t="str">
        <f>VLOOKUP($L41,Tutorials!$A:$E,3,FALSE)</f>
        <v>Dan Ames, Ted Dunsford</v>
      </c>
      <c r="N41" s="34"/>
      <c r="O41" s="57" t="e">
        <f>VLOOKUP($N41,Presentations!$A:$E,3,FALSE)</f>
        <v>#N/A</v>
      </c>
    </row>
    <row r="42" spans="1:15" s="19" customFormat="1" ht="30">
      <c r="A42" s="56" t="str">
        <f>VLOOKUP($D42&amp;E42,Times!$A:$D,2,FALSE)</f>
        <v>22.10.2009</v>
      </c>
      <c r="B42" s="37">
        <f>VLOOKUP($D42&amp;E42,Times!$A:$D,3,FALSE)</f>
        <v>0.5625</v>
      </c>
      <c r="C42" s="37">
        <f>VLOOKUP($D42&amp;E42,Times!$A:$D,4,FALSE)</f>
        <v>0.5833333333333334</v>
      </c>
      <c r="D42" s="38">
        <v>5</v>
      </c>
      <c r="E42" s="39" t="s">
        <v>262</v>
      </c>
      <c r="F42" s="42">
        <v>199</v>
      </c>
      <c r="G42" s="41" t="str">
        <f>VLOOKUP($F42,Presentations!$A:$E,2,FALSE)</f>
        <v>Rearranging the landscape of spatial database technology</v>
      </c>
      <c r="H42" s="38">
        <v>132</v>
      </c>
      <c r="I42" s="41" t="str">
        <f>VLOOKUP($H42,Presentations!$A:$E,2,FALSE)</f>
        <v>BioSIRT - A national system using Open GIS components</v>
      </c>
      <c r="J42" s="36">
        <v>5</v>
      </c>
      <c r="K42" s="44" t="str">
        <f>VLOOKUP($J43,Tutorials!$A:$E,2,FALSE)</f>
        <v>Leveraging OGC Services with GeoExt</v>
      </c>
      <c r="L42" s="34">
        <v>6</v>
      </c>
      <c r="M42" s="44" t="str">
        <f>VLOOKUP($L43,Tutorials!$A:$E,2,FALSE)</f>
        <v>Getting Started with MapWindow: An easy-to-install, easy-to-use free GIS for Windows</v>
      </c>
      <c r="N42" s="34"/>
      <c r="O42" s="57" t="e">
        <f>VLOOKUP($N42,Presentations!$A:$E,2,FALSE)</f>
        <v>#N/A</v>
      </c>
    </row>
    <row r="43" spans="1:15" s="19" customFormat="1" ht="15">
      <c r="A43" s="56" t="str">
        <f>VLOOKUP($D43&amp;E43,Times!$A:$D,2,FALSE)</f>
        <v>22.10.2009</v>
      </c>
      <c r="B43" s="37">
        <f>VLOOKUP($D43&amp;E43,Times!$A:$D,3,FALSE)</f>
        <v>0.5625</v>
      </c>
      <c r="C43" s="37">
        <f>VLOOKUP($D43&amp;E43,Times!$A:$D,4,FALSE)</f>
        <v>0.5833333333333334</v>
      </c>
      <c r="D43" s="38">
        <v>5</v>
      </c>
      <c r="E43" s="39" t="s">
        <v>262</v>
      </c>
      <c r="F43" s="42">
        <v>199</v>
      </c>
      <c r="G43" s="41" t="str">
        <f>VLOOKUP($F43,Presentations!$A:$E,4,FALSE)</f>
        <v>Ingres</v>
      </c>
      <c r="H43" s="38">
        <v>132</v>
      </c>
      <c r="I43" s="41" t="str">
        <f>VLOOKUP($H43,Presentations!$A:$E,4,FALSE)</f>
        <v>Spatial Vision</v>
      </c>
      <c r="J43" s="36">
        <v>5</v>
      </c>
      <c r="K43" s="44" t="str">
        <f>VLOOKUP($J43,Tutorials!$A:$E,4,FALSE)</f>
        <v>Unkown</v>
      </c>
      <c r="L43" s="34">
        <v>6</v>
      </c>
      <c r="M43" s="44" t="str">
        <f>VLOOKUP($L43,Tutorials!$A:$E,4,FALSE)</f>
        <v>Idaho State University</v>
      </c>
      <c r="N43" s="34"/>
      <c r="O43" s="57" t="e">
        <f>VLOOKUP($N43,Presentations!$A:$E,4,FALSE)</f>
        <v>#N/A</v>
      </c>
    </row>
    <row r="44" spans="1:15" ht="15">
      <c r="A44" s="54" t="str">
        <f>VLOOKUP($D44&amp;E44,Times!$A:$D,2,FALSE)</f>
        <v>22.10.2009</v>
      </c>
      <c r="B44" s="33">
        <f>VLOOKUP($D44&amp;E44,Times!$A:$D,3,FALSE)</f>
        <v>0.5833333333333334</v>
      </c>
      <c r="C44" s="33">
        <f>VLOOKUP($D44&amp;E44,Times!$A:$D,4,FALSE)</f>
        <v>0.6041666666666666</v>
      </c>
      <c r="D44" s="34">
        <v>5</v>
      </c>
      <c r="E44" s="31" t="s">
        <v>263</v>
      </c>
      <c r="F44" s="35">
        <v>47</v>
      </c>
      <c r="G44" s="32" t="str">
        <f>VLOOKUP($F44,Presentations!$A:$E,3,FALSE)</f>
        <v>Simon Greener</v>
      </c>
      <c r="H44" s="34">
        <v>131</v>
      </c>
      <c r="I44" s="32" t="str">
        <f>VLOOKUP($H44,Presentations!$A:$E,3,FALSE)</f>
        <v>Alistair Hart</v>
      </c>
      <c r="J44" s="36">
        <v>5</v>
      </c>
      <c r="K44" s="44" t="str">
        <f>VLOOKUP($J44,Tutorials!$A:$E,3,FALSE)</f>
        <v>Andreas Hocevar</v>
      </c>
      <c r="L44" s="34">
        <v>6</v>
      </c>
      <c r="M44" s="44" t="str">
        <f>VLOOKUP($L44,Tutorials!$A:$E,3,FALSE)</f>
        <v>Dan Ames, Ted Dunsford</v>
      </c>
      <c r="N44" s="34"/>
      <c r="O44" s="55" t="e">
        <f>VLOOKUP($N44,Presentations!$A:$E,3,FALSE)</f>
        <v>#N/A</v>
      </c>
    </row>
    <row r="45" spans="1:15" ht="30">
      <c r="A45" s="54" t="str">
        <f>VLOOKUP($D45&amp;E45,Times!$A:$D,2,FALSE)</f>
        <v>22.10.2009</v>
      </c>
      <c r="B45" s="33">
        <f>VLOOKUP($D45&amp;E45,Times!$A:$D,3,FALSE)</f>
        <v>0.5833333333333334</v>
      </c>
      <c r="C45" s="33">
        <f>VLOOKUP($D45&amp;E45,Times!$A:$D,4,FALSE)</f>
        <v>0.6041666666666666</v>
      </c>
      <c r="D45" s="34">
        <v>5</v>
      </c>
      <c r="E45" s="31" t="s">
        <v>263</v>
      </c>
      <c r="F45" s="35">
        <v>47</v>
      </c>
      <c r="G45" s="32" t="str">
        <f>VLOOKUP($F45,Presentations!$A:$E,2,FALSE)</f>
        <v>PostGIS and Oracle Spatial</v>
      </c>
      <c r="H45" s="34">
        <v>131</v>
      </c>
      <c r="I45" s="32" t="str">
        <f>VLOOKUP($H45,Presentations!$A:$E,2,FALSE)</f>
        <v>Improving Community Safety Though Wildfire Mitigation - an Open Source Case Study</v>
      </c>
      <c r="J45" s="36">
        <v>5</v>
      </c>
      <c r="K45" s="44" t="str">
        <f>VLOOKUP($J46,Tutorials!$A:$E,2,FALSE)</f>
        <v>Leveraging OGC Services with GeoExt</v>
      </c>
      <c r="L45" s="34">
        <v>6</v>
      </c>
      <c r="M45" s="44" t="str">
        <f>VLOOKUP($L46,Tutorials!$A:$E,2,FALSE)</f>
        <v>Getting Started with MapWindow: An easy-to-install, easy-to-use free GIS for Windows</v>
      </c>
      <c r="N45" s="34"/>
      <c r="O45" s="55" t="e">
        <f>VLOOKUP($N45,Presentations!$A:$E,2,FALSE)</f>
        <v>#N/A</v>
      </c>
    </row>
    <row r="46" spans="1:15" ht="30">
      <c r="A46" s="54" t="str">
        <f>VLOOKUP($D46&amp;E46,Times!$A:$D,2,FALSE)</f>
        <v>22.10.2009</v>
      </c>
      <c r="B46" s="33">
        <f>VLOOKUP($D46&amp;E46,Times!$A:$D,3,FALSE)</f>
        <v>0.5833333333333334</v>
      </c>
      <c r="C46" s="33">
        <f>VLOOKUP($D46&amp;E46,Times!$A:$D,4,FALSE)</f>
        <v>0.6041666666666666</v>
      </c>
      <c r="D46" s="34">
        <v>5</v>
      </c>
      <c r="E46" s="31" t="s">
        <v>263</v>
      </c>
      <c r="F46" s="35">
        <v>47</v>
      </c>
      <c r="G46" s="32" t="str">
        <f>VLOOKUP($F46,Presentations!$A:$E,4,FALSE)</f>
        <v>The SpatialDB Advisor</v>
      </c>
      <c r="H46" s="34">
        <v>131</v>
      </c>
      <c r="I46" s="32" t="str">
        <f>VLOOKUP($H46,Presentations!$A:$E,4,FALSE)</f>
        <v>Atherton Tablelands GIS (part of Tablelands Regional Council)</v>
      </c>
      <c r="J46" s="36">
        <v>5</v>
      </c>
      <c r="K46" s="44" t="str">
        <f>VLOOKUP($J46,Tutorials!$A:$E,4,FALSE)</f>
        <v>Unkown</v>
      </c>
      <c r="L46" s="34">
        <v>6</v>
      </c>
      <c r="M46" s="44" t="str">
        <f>VLOOKUP($L46,Tutorials!$A:$E,4,FALSE)</f>
        <v>Idaho State University</v>
      </c>
      <c r="N46" s="34"/>
      <c r="O46" s="55" t="e">
        <f>VLOOKUP($N46,Presentations!$A:$E,4,FALSE)</f>
        <v>#N/A</v>
      </c>
    </row>
    <row r="47" spans="1:15" s="19" customFormat="1" ht="15">
      <c r="A47" s="56" t="str">
        <f>VLOOKUP($D47&amp;E47,Times!$A:$D,2,FALSE)</f>
        <v>22.10.2009</v>
      </c>
      <c r="B47" s="37">
        <f>VLOOKUP($D47&amp;E47,Times!$A:$D,3,FALSE)</f>
        <v>0.625</v>
      </c>
      <c r="C47" s="37">
        <f>VLOOKUP($D47&amp;E47,Times!$A:$D,4,FALSE)</f>
        <v>0.6458333333333334</v>
      </c>
      <c r="D47" s="38">
        <v>6</v>
      </c>
      <c r="E47" s="39" t="s">
        <v>261</v>
      </c>
      <c r="F47" s="42">
        <v>179</v>
      </c>
      <c r="G47" s="41" t="str">
        <f>VLOOKUP($F47,Presentations!$A:$E,3,FALSE)</f>
        <v>Jeff McKenna</v>
      </c>
      <c r="H47" s="38">
        <v>105</v>
      </c>
      <c r="I47" s="41" t="str">
        <f>VLOOKUP($H47,Presentations!$A:$E,3,FALSE)</f>
        <v>Rafael Medeiros Sperb</v>
      </c>
      <c r="J47" s="36">
        <v>7</v>
      </c>
      <c r="K47" s="44" t="str">
        <f>VLOOKUP($J47,Tutorials!$A:$E,3,FALSE)</f>
        <v>Rob Atkinson</v>
      </c>
      <c r="L47" s="34">
        <v>8</v>
      </c>
      <c r="M47" s="44" t="str">
        <f>VLOOKUP($L47,Tutorials!$A:$E,3,FALSE)</f>
        <v>Rob Lemmens</v>
      </c>
      <c r="N47" s="34"/>
      <c r="O47" s="57" t="e">
        <f>VLOOKUP($N47,Presentations!$A:$E,3,FALSE)</f>
        <v>#N/A</v>
      </c>
    </row>
    <row r="48" spans="1:15" s="19" customFormat="1" ht="30">
      <c r="A48" s="56" t="str">
        <f>VLOOKUP($D48&amp;E48,Times!$A:$D,2,FALSE)</f>
        <v>22.10.2009</v>
      </c>
      <c r="B48" s="37">
        <f>VLOOKUP($D48&amp;E48,Times!$A:$D,3,FALSE)</f>
        <v>0.625</v>
      </c>
      <c r="C48" s="37">
        <f>VLOOKUP($D48&amp;E48,Times!$A:$D,4,FALSE)</f>
        <v>0.6458333333333334</v>
      </c>
      <c r="D48" s="38">
        <v>6</v>
      </c>
      <c r="E48" s="39" t="s">
        <v>261</v>
      </c>
      <c r="F48" s="42">
        <v>179</v>
      </c>
      <c r="G48" s="41" t="str">
        <f>VLOOKUP($F48,Presentations!$A:$E,2,FALSE)</f>
        <v>Summary of MapServer OGC Web Services</v>
      </c>
      <c r="H48" s="38">
        <v>105</v>
      </c>
      <c r="I48" s="41" t="str">
        <f>VLOOKUP($H48,Presentations!$A:$E,2,FALSE)</f>
        <v>FLEX/Mapserver application for the  Brazilian Industrial Fishing Vessels Monitoring Program</v>
      </c>
      <c r="J48" s="36">
        <v>7</v>
      </c>
      <c r="K48" s="44" t="str">
        <f>VLOOKUP($J49,Tutorials!$A:$E,2,FALSE)</f>
        <v>Delivering data using published application schemas</v>
      </c>
      <c r="L48" s="34">
        <v>8</v>
      </c>
      <c r="M48" s="44" t="str">
        <f>VLOOKUP($L49,Tutorials!$A:$E,2,FALSE)</f>
        <v>Using ILWIS with its PostGIS plug-in for raster-vector applications</v>
      </c>
      <c r="N48" s="34"/>
      <c r="O48" s="57" t="e">
        <f>VLOOKUP($N48,Presentations!$A:$E,2,FALSE)</f>
        <v>#N/A</v>
      </c>
    </row>
    <row r="49" spans="1:15" s="19" customFormat="1" ht="15">
      <c r="A49" s="56" t="str">
        <f>VLOOKUP($D49&amp;E49,Times!$A:$D,2,FALSE)</f>
        <v>22.10.2009</v>
      </c>
      <c r="B49" s="37">
        <f>VLOOKUP($D49&amp;E49,Times!$A:$D,3,FALSE)</f>
        <v>0.625</v>
      </c>
      <c r="C49" s="37">
        <f>VLOOKUP($D49&amp;E49,Times!$A:$D,4,FALSE)</f>
        <v>0.6458333333333334</v>
      </c>
      <c r="D49" s="38">
        <v>6</v>
      </c>
      <c r="E49" s="39" t="s">
        <v>261</v>
      </c>
      <c r="F49" s="42">
        <v>179</v>
      </c>
      <c r="G49" s="41" t="str">
        <f>VLOOKUP($F49,Presentations!$A:$E,4,FALSE)</f>
        <v>Gateway Geomatics</v>
      </c>
      <c r="H49" s="38">
        <v>105</v>
      </c>
      <c r="I49" s="41" t="str">
        <f>VLOOKUP($H49,Presentations!$A:$E,4,FALSE)</f>
        <v>UNIVALI</v>
      </c>
      <c r="J49" s="36">
        <v>7</v>
      </c>
      <c r="K49" s="44" t="str">
        <f>VLOOKUP($J49,Tutorials!$A:$E,4,FALSE)</f>
        <v>Unkown</v>
      </c>
      <c r="L49" s="34">
        <v>8</v>
      </c>
      <c r="M49" s="44" t="str">
        <f>VLOOKUP($L49,Tutorials!$A:$E,4,FALSE)</f>
        <v>ITC</v>
      </c>
      <c r="N49" s="34"/>
      <c r="O49" s="57" t="e">
        <f>VLOOKUP($N49,Presentations!$A:$E,4,FALSE)</f>
        <v>#N/A</v>
      </c>
    </row>
    <row r="50" spans="1:15" ht="15">
      <c r="A50" s="56" t="str">
        <f>VLOOKUP($D50&amp;E50,Times!$A:$D,2,FALSE)</f>
        <v>22.10.2009</v>
      </c>
      <c r="B50" s="37">
        <f>VLOOKUP($D50&amp;E50,Times!$A:$D,3,FALSE)</f>
        <v>0.6458333333333334</v>
      </c>
      <c r="C50" s="37">
        <f>VLOOKUP($D50&amp;E50,Times!$A:$D,4,FALSE)</f>
        <v>0.6666666666666666</v>
      </c>
      <c r="D50" s="38">
        <v>6</v>
      </c>
      <c r="E50" s="39" t="s">
        <v>262</v>
      </c>
      <c r="F50" s="42">
        <v>21</v>
      </c>
      <c r="G50" s="41" t="str">
        <f>VLOOKUP($F50,Presentations!$A:$E,3,FALSE)</f>
        <v>Michael Adair</v>
      </c>
      <c r="H50" s="38">
        <v>43</v>
      </c>
      <c r="I50" s="41" t="str">
        <f>VLOOKUP($H50,Presentations!$A:$E,3,FALSE)</f>
        <v>Brent Wood</v>
      </c>
      <c r="J50" s="36">
        <v>7</v>
      </c>
      <c r="K50" s="44" t="str">
        <f>VLOOKUP($J50,Tutorials!$A:$E,3,FALSE)</f>
        <v>Rob Atkinson</v>
      </c>
      <c r="L50" s="34">
        <v>8</v>
      </c>
      <c r="M50" s="44" t="str">
        <f>VLOOKUP($L50,Tutorials!$A:$E,3,FALSE)</f>
        <v>Rob Lemmens</v>
      </c>
      <c r="N50" s="34"/>
      <c r="O50" s="55" t="e">
        <f>VLOOKUP($N50,Presentations!$A:$E,3,FALSE)</f>
        <v>#N/A</v>
      </c>
    </row>
    <row r="51" spans="1:15" ht="30">
      <c r="A51" s="54" t="str">
        <f>VLOOKUP($D51&amp;E51,Times!$A:$D,2,FALSE)</f>
        <v>22.10.2009</v>
      </c>
      <c r="B51" s="33">
        <f>VLOOKUP($D51&amp;E51,Times!$A:$D,3,FALSE)</f>
        <v>0.6458333333333334</v>
      </c>
      <c r="C51" s="33">
        <f>VLOOKUP($D51&amp;E51,Times!$A:$D,4,FALSE)</f>
        <v>0.6666666666666666</v>
      </c>
      <c r="D51" s="34">
        <v>6</v>
      </c>
      <c r="E51" s="31" t="s">
        <v>262</v>
      </c>
      <c r="F51" s="35">
        <v>21</v>
      </c>
      <c r="G51" s="32" t="str">
        <f>VLOOKUP($F51,Presentations!$A:$E,2,FALSE)</f>
        <v>Proj4js - Coordinate System Transformations in the Browser</v>
      </c>
      <c r="H51" s="34">
        <v>43</v>
      </c>
      <c r="I51" s="32" t="str">
        <f>VLOOKUP($H51,Presentations!$A:$E,2,FALSE)</f>
        <v>A robust, low cost, GIS enabled data capture &amp; management system for commercial/research vessels.</v>
      </c>
      <c r="J51" s="36">
        <v>7</v>
      </c>
      <c r="K51" s="44" t="str">
        <f>VLOOKUP($J52,Tutorials!$A:$E,2,FALSE)</f>
        <v>Delivering data using published application schemas</v>
      </c>
      <c r="L51" s="34">
        <v>8</v>
      </c>
      <c r="M51" s="44" t="str">
        <f>VLOOKUP($L52,Tutorials!$A:$E,2,FALSE)</f>
        <v>Using ILWIS with its PostGIS plug-in for raster-vector applications</v>
      </c>
      <c r="N51" s="34"/>
      <c r="O51" s="55" t="e">
        <f>VLOOKUP($N51,Presentations!$A:$E,2,FALSE)</f>
        <v>#N/A</v>
      </c>
    </row>
    <row r="52" spans="1:15" ht="15">
      <c r="A52" s="54" t="str">
        <f>VLOOKUP($D52&amp;E52,Times!$A:$D,2,FALSE)</f>
        <v>22.10.2009</v>
      </c>
      <c r="B52" s="33">
        <f>VLOOKUP($D52&amp;E52,Times!$A:$D,3,FALSE)</f>
        <v>0.6458333333333334</v>
      </c>
      <c r="C52" s="33">
        <f>VLOOKUP($D52&amp;E52,Times!$A:$D,4,FALSE)</f>
        <v>0.6666666666666666</v>
      </c>
      <c r="D52" s="34">
        <v>6</v>
      </c>
      <c r="E52" s="31" t="s">
        <v>262</v>
      </c>
      <c r="F52" s="35">
        <v>21</v>
      </c>
      <c r="G52" s="32" t="str">
        <f>VLOOKUP($F52,Presentations!$A:$E,4,FALSE)</f>
        <v>DM Solutions Group</v>
      </c>
      <c r="H52" s="34">
        <v>43</v>
      </c>
      <c r="I52" s="32" t="str">
        <f>VLOOKUP($H52,Presentations!$A:$E,4,FALSE)</f>
        <v>NIWA</v>
      </c>
      <c r="J52" s="36">
        <v>7</v>
      </c>
      <c r="K52" s="44" t="str">
        <f>VLOOKUP($J52,Tutorials!$A:$E,4,FALSE)</f>
        <v>Unkown</v>
      </c>
      <c r="L52" s="34">
        <v>8</v>
      </c>
      <c r="M52" s="44" t="str">
        <f>VLOOKUP($L52,Tutorials!$A:$E,4,FALSE)</f>
        <v>ITC</v>
      </c>
      <c r="N52" s="34"/>
      <c r="O52" s="55" t="e">
        <f>VLOOKUP($N52,Presentations!$A:$E,4,FALSE)</f>
        <v>#N/A</v>
      </c>
    </row>
    <row r="53" spans="1:15" s="19" customFormat="1" ht="15">
      <c r="A53" s="56" t="str">
        <f>VLOOKUP($D53&amp;E53,Times!$A:$D,2,FALSE)</f>
        <v>22.10.2009</v>
      </c>
      <c r="B53" s="37">
        <f>VLOOKUP($D53&amp;E53,Times!$A:$D,3,FALSE)</f>
        <v>0.6666666666666666</v>
      </c>
      <c r="C53" s="37">
        <f>VLOOKUP($D53&amp;E53,Times!$A:$D,4,FALSE)</f>
        <v>0.6875</v>
      </c>
      <c r="D53" s="38">
        <v>6</v>
      </c>
      <c r="E53" s="39" t="s">
        <v>263</v>
      </c>
      <c r="F53" s="42">
        <v>187</v>
      </c>
      <c r="G53" s="41" t="str">
        <f>VLOOKUP($F53,Presentations!$A:$E,3,FALSE)</f>
        <v>Jeff Hamm</v>
      </c>
      <c r="H53" s="38">
        <v>39</v>
      </c>
      <c r="I53" s="41" t="str">
        <f>VLOOKUP($H53,Presentations!$A:$E,3,FALSE)</f>
        <v>Léon van Berlo</v>
      </c>
      <c r="J53" s="36">
        <v>7</v>
      </c>
      <c r="K53" s="44" t="str">
        <f>VLOOKUP($J53,Tutorials!$A:$E,3,FALSE)</f>
        <v>Rob Atkinson</v>
      </c>
      <c r="L53" s="34">
        <v>8</v>
      </c>
      <c r="M53" s="44" t="str">
        <f>VLOOKUP($L53,Tutorials!$A:$E,3,FALSE)</f>
        <v>Rob Lemmens</v>
      </c>
      <c r="N53" s="34"/>
      <c r="O53" s="57" t="e">
        <f>VLOOKUP($N53,Presentations!$A:$E,3,FALSE)</f>
        <v>#N/A</v>
      </c>
    </row>
    <row r="54" spans="1:15" s="19" customFormat="1" ht="30">
      <c r="A54" s="56" t="str">
        <f>VLOOKUP($D54&amp;E54,Times!$A:$D,2,FALSE)</f>
        <v>22.10.2009</v>
      </c>
      <c r="B54" s="37">
        <f>VLOOKUP($D54&amp;E54,Times!$A:$D,3,FALSE)</f>
        <v>0.6666666666666666</v>
      </c>
      <c r="C54" s="37">
        <f>VLOOKUP($D54&amp;E54,Times!$A:$D,4,FALSE)</f>
        <v>0.6875</v>
      </c>
      <c r="D54" s="38">
        <v>6</v>
      </c>
      <c r="E54" s="39" t="s">
        <v>263</v>
      </c>
      <c r="F54" s="42">
        <v>187</v>
      </c>
      <c r="G54" s="41" t="str">
        <f>VLOOKUP($F54,Presentations!$A:$E,2,FALSE)</f>
        <v>Yukon Planning Atlas - Building regional capacity for land and resource management</v>
      </c>
      <c r="H54" s="38">
        <v>39</v>
      </c>
      <c r="I54" s="41" t="str">
        <f>VLOOKUP($H54,Presentations!$A:$E,2,FALSE)</f>
        <v>CityGML extension for Building Information Modelling (BIM) and IFC</v>
      </c>
      <c r="J54" s="36">
        <v>7</v>
      </c>
      <c r="K54" s="44" t="str">
        <f>VLOOKUP($J55,Tutorials!$A:$E,2,FALSE)</f>
        <v>Delivering data using published application schemas</v>
      </c>
      <c r="L54" s="34">
        <v>8</v>
      </c>
      <c r="M54" s="44" t="str">
        <f>VLOOKUP($L55,Tutorials!$A:$E,2,FALSE)</f>
        <v>Using ILWIS with its PostGIS plug-in for raster-vector applications</v>
      </c>
      <c r="N54" s="34"/>
      <c r="O54" s="57" t="e">
        <f>VLOOKUP($N54,Presentations!$A:$E,2,FALSE)</f>
        <v>#N/A</v>
      </c>
    </row>
    <row r="55" spans="1:15" s="19" customFormat="1" ht="15.75" thickBot="1">
      <c r="A55" s="73" t="str">
        <f>VLOOKUP($D55&amp;E55,Times!$A:$D,2,FALSE)</f>
        <v>22.10.2009</v>
      </c>
      <c r="B55" s="74">
        <f>VLOOKUP($D55&amp;E55,Times!$A:$D,3,FALSE)</f>
        <v>0.6666666666666666</v>
      </c>
      <c r="C55" s="74">
        <f>VLOOKUP($D55&amp;E55,Times!$A:$D,4,FALSE)</f>
        <v>0.6875</v>
      </c>
      <c r="D55" s="75">
        <v>6</v>
      </c>
      <c r="E55" s="76" t="s">
        <v>263</v>
      </c>
      <c r="F55" s="77">
        <v>187</v>
      </c>
      <c r="G55" s="78" t="str">
        <f>VLOOKUP($F55,Presentations!$A:$E,4,FALSE)</f>
        <v>Yukon Land Use Planning Council</v>
      </c>
      <c r="H55" s="75">
        <v>39</v>
      </c>
      <c r="I55" s="78" t="str">
        <f>VLOOKUP($H55,Presentations!$A:$E,4,FALSE)</f>
        <v>Dutch organisation for applied scientific research TNO</v>
      </c>
      <c r="J55" s="64">
        <v>7</v>
      </c>
      <c r="K55" s="79" t="str">
        <f>VLOOKUP($J55,Tutorials!$A:$E,4,FALSE)</f>
        <v>Unkown</v>
      </c>
      <c r="L55" s="60">
        <v>8</v>
      </c>
      <c r="M55" s="79" t="str">
        <f>VLOOKUP($L55,Tutorials!$A:$E,4,FALSE)</f>
        <v>ITC</v>
      </c>
      <c r="N55" s="60"/>
      <c r="O55" s="80" t="e">
        <f>VLOOKUP($N55,Presentations!$A:$E,4,FALSE)</f>
        <v>#N/A</v>
      </c>
    </row>
    <row r="56" spans="1:15" ht="30">
      <c r="A56" s="45" t="str">
        <f>VLOOKUP($D56&amp;E56,Times!$A:$D,2,FALSE)</f>
        <v>23.10.2009</v>
      </c>
      <c r="B56" s="46">
        <f>VLOOKUP($D56&amp;E56,Times!$A:$D,3,FALSE)</f>
        <v>0.3541666666666667</v>
      </c>
      <c r="C56" s="46">
        <f>VLOOKUP($D56&amp;E56,Times!$A:$D,4,FALSE)</f>
        <v>0.375</v>
      </c>
      <c r="D56" s="47">
        <v>7</v>
      </c>
      <c r="E56" s="48" t="s">
        <v>261</v>
      </c>
      <c r="F56" s="49">
        <v>92</v>
      </c>
      <c r="G56" s="50" t="str">
        <f>VLOOKUP($F56,Presentations!$A:$E,3,FALSE)</f>
        <v>David Jonglez</v>
      </c>
      <c r="H56" s="47">
        <v>150</v>
      </c>
      <c r="I56" s="50" t="str">
        <f>VLOOKUP($H56,Presentations!$A:$E,3,FALSE)</f>
        <v>Riccardo De Filippi</v>
      </c>
      <c r="J56" s="51">
        <v>9</v>
      </c>
      <c r="K56" s="52" t="str">
        <f>VLOOKUP($J56,Tutorials!$A:$E,3,FALSE)</f>
        <v>Arne Broering, Simon Jirka, Chirstoph Stasch, Thomas Everding</v>
      </c>
      <c r="L56" s="47">
        <v>10</v>
      </c>
      <c r="M56" s="52" t="str">
        <f>VLOOKUP($L56,Tutorials!$A:$E,3,FALSE)</f>
        <v>Andrea Aime, Jim Groffen</v>
      </c>
      <c r="N56" s="47">
        <v>28</v>
      </c>
      <c r="O56" s="53" t="str">
        <f>VLOOKUP($N56,Presentations!$A:$E,3,FALSE)</f>
        <v>Marc M. Delgado</v>
      </c>
    </row>
    <row r="57" spans="1:15" ht="30">
      <c r="A57" s="54" t="str">
        <f>VLOOKUP($D57&amp;E57,Times!$A:$D,2,FALSE)</f>
        <v>23.10.2009</v>
      </c>
      <c r="B57" s="33">
        <f>VLOOKUP($D57&amp;E57,Times!$A:$D,3,FALSE)</f>
        <v>0.3541666666666667</v>
      </c>
      <c r="C57" s="33">
        <f>VLOOKUP($D57&amp;E57,Times!$A:$D,4,FALSE)</f>
        <v>0.375</v>
      </c>
      <c r="D57" s="34">
        <v>7</v>
      </c>
      <c r="E57" s="31" t="s">
        <v>261</v>
      </c>
      <c r="F57" s="35">
        <v>92</v>
      </c>
      <c r="G57" s="32" t="str">
        <f>VLOOKUP($F57,Presentations!$A:$E,2,FALSE)</f>
        <v>Building a SDI massively based on OWS </v>
      </c>
      <c r="H57" s="34">
        <v>150</v>
      </c>
      <c r="I57" s="32" t="str">
        <f>VLOOKUP($H57,Presentations!$A:$E,2,FALSE)</f>
        <v>Enviro: a WebGIS interface to evaluate and manage the impact of climate change  at regional scale</v>
      </c>
      <c r="J57" s="36">
        <v>9</v>
      </c>
      <c r="K57" s="44" t="str">
        <f>VLOOKUP($J58,Tutorials!$A:$E,2,FALSE)</f>
        <v>Sensor Web Enablement - Bringing Sensors into SDIs</v>
      </c>
      <c r="L57" s="34">
        <v>10</v>
      </c>
      <c r="M57" s="44" t="str">
        <f>VLOOKUP($L58,Tutorials!$A:$E,2,FALSE)</f>
        <v>Making Maps Pretty with Style Layer Descriptor</v>
      </c>
      <c r="N57" s="34">
        <v>28</v>
      </c>
      <c r="O57" s="55" t="str">
        <f>VLOOKUP($N57,Presentations!$A:$E,2,FALSE)</f>
        <v>Engaging NGOs in geospatial initiatives using FOSS4G for improved development work at various scales</v>
      </c>
    </row>
    <row r="58" spans="1:15" ht="15">
      <c r="A58" s="54" t="str">
        <f>VLOOKUP($D58&amp;E58,Times!$A:$D,2,FALSE)</f>
        <v>23.10.2009</v>
      </c>
      <c r="B58" s="33">
        <f>VLOOKUP($D58&amp;E58,Times!$A:$D,3,FALSE)</f>
        <v>0.3541666666666667</v>
      </c>
      <c r="C58" s="33">
        <f>VLOOKUP($D58&amp;E58,Times!$A:$D,4,FALSE)</f>
        <v>0.375</v>
      </c>
      <c r="D58" s="34">
        <v>7</v>
      </c>
      <c r="E58" s="31" t="s">
        <v>261</v>
      </c>
      <c r="F58" s="35">
        <v>92</v>
      </c>
      <c r="G58" s="32" t="str">
        <f>VLOOKUP($F58,Presentations!$A:$E,4,FALSE)</f>
        <v>Camptocamp</v>
      </c>
      <c r="H58" s="34">
        <v>150</v>
      </c>
      <c r="I58" s="32" t="str">
        <f>VLOOKUP($H58,Presentations!$A:$E,4,FALSE)</f>
        <v>Fondazione Bruno Kessler (Trento, Italy)</v>
      </c>
      <c r="J58" s="36">
        <v>9</v>
      </c>
      <c r="K58" s="44" t="str">
        <f>VLOOKUP($J58,Tutorials!$A:$E,4,FALSE)</f>
        <v>OpenGeo</v>
      </c>
      <c r="L58" s="34">
        <v>10</v>
      </c>
      <c r="M58" s="44" t="str">
        <f>VLOOKUP($L58,Tutorials!$A:$E,4,FALSE)</f>
        <v>OpenGeo &amp; LisaSoft</v>
      </c>
      <c r="N58" s="34">
        <v>28</v>
      </c>
      <c r="O58" s="55" t="str">
        <f>VLOOKUP($N58,Presentations!$A:$E,4,FALSE)</f>
        <v>Vrije Universiteit Brussel, Belgium</v>
      </c>
    </row>
    <row r="59" spans="1:15" s="19" customFormat="1" ht="30">
      <c r="A59" s="56" t="str">
        <f>VLOOKUP($D59&amp;E59,Times!$A:$D,2,FALSE)</f>
        <v>23.10.2009</v>
      </c>
      <c r="B59" s="37">
        <f>VLOOKUP($D59&amp;E59,Times!$A:$D,3,FALSE)</f>
        <v>0.375</v>
      </c>
      <c r="C59" s="37">
        <f>VLOOKUP($D59&amp;E59,Times!$A:$D,4,FALSE)</f>
        <v>0.3958333333333333</v>
      </c>
      <c r="D59" s="38">
        <v>7</v>
      </c>
      <c r="E59" s="39" t="s">
        <v>262</v>
      </c>
      <c r="F59" s="42">
        <v>67</v>
      </c>
      <c r="G59" s="41" t="str">
        <f>VLOOKUP($F59,Presentations!$A:$E,3,FALSE)</f>
        <v>Patrick Fitzgerald</v>
      </c>
      <c r="H59" s="38">
        <v>142</v>
      </c>
      <c r="I59" s="41" t="str">
        <f>VLOOKUP($H59,Presentations!$A:$E,3,FALSE)</f>
        <v>Simone Giannecchini</v>
      </c>
      <c r="J59" s="36">
        <v>9</v>
      </c>
      <c r="K59" s="44" t="str">
        <f>VLOOKUP($J59,Tutorials!$A:$E,3,FALSE)</f>
        <v>Arne Broering, Simon Jirka, Chirstoph Stasch, Thomas Everding</v>
      </c>
      <c r="L59" s="34">
        <v>10</v>
      </c>
      <c r="M59" s="44" t="str">
        <f>VLOOKUP($L59,Tutorials!$A:$E,3,FALSE)</f>
        <v>Andrea Aime, Jim Groffen</v>
      </c>
      <c r="N59" s="34">
        <v>63</v>
      </c>
      <c r="O59" s="57" t="str">
        <f>VLOOKUP($N59,Presentations!$A:$E,3,FALSE)</f>
        <v>Chris McDowall</v>
      </c>
    </row>
    <row r="60" spans="1:15" s="19" customFormat="1" ht="30">
      <c r="A60" s="56" t="str">
        <f>VLOOKUP($D60&amp;E60,Times!$A:$D,2,FALSE)</f>
        <v>23.10.2009</v>
      </c>
      <c r="B60" s="37">
        <f>VLOOKUP($D60&amp;E60,Times!$A:$D,3,FALSE)</f>
        <v>0.375</v>
      </c>
      <c r="C60" s="37">
        <f>VLOOKUP($D60&amp;E60,Times!$A:$D,4,FALSE)</f>
        <v>0.3958333333333333</v>
      </c>
      <c r="D60" s="38">
        <v>7</v>
      </c>
      <c r="E60" s="39" t="s">
        <v>262</v>
      </c>
      <c r="F60" s="42">
        <v>67</v>
      </c>
      <c r="G60" s="41" t="str">
        <f>VLOOKUP($F60,Presentations!$A:$E,2,FALSE)</f>
        <v>Using Open Source Technologies to Spatially Enable Aceh</v>
      </c>
      <c r="H60" s="38">
        <v>142</v>
      </c>
      <c r="I60" s="41" t="str">
        <f>VLOOKUP($H60,Presentations!$A:$E,2,FALSE)</f>
        <v>GeoServer, GeoTools and GeoBatch: supporting operational Meteorology and Oceanography</v>
      </c>
      <c r="J60" s="36">
        <v>9</v>
      </c>
      <c r="K60" s="44" t="str">
        <f>VLOOKUP($J61,Tutorials!$A:$E,2,FALSE)</f>
        <v>Sensor Web Enablement - Bringing Sensors into SDIs</v>
      </c>
      <c r="L60" s="34">
        <v>10</v>
      </c>
      <c r="M60" s="44" t="str">
        <f>VLOOKUP($L61,Tutorials!$A:$E,2,FALSE)</f>
        <v>Making Maps Pretty with Style Layer Descriptor</v>
      </c>
      <c r="N60" s="34">
        <v>63</v>
      </c>
      <c r="O60" s="57" t="str">
        <f>VLOOKUP($N60,Presentations!$A:$E,2,FALSE)</f>
        <v>Mapping interviews with open source technologies</v>
      </c>
    </row>
    <row r="61" spans="1:15" s="19" customFormat="1" ht="15">
      <c r="A61" s="56" t="str">
        <f>VLOOKUP($D61&amp;E61,Times!$A:$D,2,FALSE)</f>
        <v>23.10.2009</v>
      </c>
      <c r="B61" s="37">
        <f>VLOOKUP($D61&amp;E61,Times!$A:$D,3,FALSE)</f>
        <v>0.375</v>
      </c>
      <c r="C61" s="37">
        <f>VLOOKUP($D61&amp;E61,Times!$A:$D,4,FALSE)</f>
        <v>0.3958333333333333</v>
      </c>
      <c r="D61" s="38">
        <v>7</v>
      </c>
      <c r="E61" s="39" t="s">
        <v>262</v>
      </c>
      <c r="F61" s="42">
        <v>67</v>
      </c>
      <c r="G61" s="41" t="str">
        <f>VLOOKUP($F61,Presentations!$A:$E,4,FALSE)</f>
        <v>Landgate</v>
      </c>
      <c r="H61" s="38">
        <v>142</v>
      </c>
      <c r="I61" s="41" t="str">
        <f>VLOOKUP($H61,Presentations!$A:$E,4,FALSE)</f>
        <v>GeoSolutions S.A.S.</v>
      </c>
      <c r="J61" s="36">
        <v>9</v>
      </c>
      <c r="K61" s="44" t="str">
        <f>VLOOKUP($J61,Tutorials!$A:$E,4,FALSE)</f>
        <v>OpenGeo</v>
      </c>
      <c r="L61" s="34">
        <v>10</v>
      </c>
      <c r="M61" s="44" t="str">
        <f>VLOOKUP($L61,Tutorials!$A:$E,4,FALSE)</f>
        <v>OpenGeo &amp; LisaSoft</v>
      </c>
      <c r="N61" s="34">
        <v>63</v>
      </c>
      <c r="O61" s="57" t="str">
        <f>VLOOKUP($N61,Presentations!$A:$E,4,FALSE)</f>
        <v>Landcare Research</v>
      </c>
    </row>
    <row r="62" spans="1:15" ht="30">
      <c r="A62" s="54" t="str">
        <f>VLOOKUP($D62&amp;E62,Times!$A:$D,2,FALSE)</f>
        <v>23.10.2009</v>
      </c>
      <c r="B62" s="33">
        <f>VLOOKUP($D62&amp;E62,Times!$A:$D,3,FALSE)</f>
        <v>0.3958333333333333</v>
      </c>
      <c r="C62" s="33">
        <f>VLOOKUP($D62&amp;E62,Times!$A:$D,4,FALSE)</f>
        <v>0.4166666666666667</v>
      </c>
      <c r="D62" s="34">
        <v>7</v>
      </c>
      <c r="E62" s="31" t="s">
        <v>263</v>
      </c>
      <c r="F62" s="35">
        <v>168</v>
      </c>
      <c r="G62" s="32" t="str">
        <f>VLOOKUP($F62,Presentations!$A:$E,3,FALSE)</f>
        <v>Heikki Doeleman</v>
      </c>
      <c r="H62" s="34">
        <v>89</v>
      </c>
      <c r="I62" s="32" t="str">
        <f>VLOOKUP($H62,Presentations!$A:$E,3,FALSE)</f>
        <v>Brian Low</v>
      </c>
      <c r="J62" s="36">
        <v>9</v>
      </c>
      <c r="K62" s="44" t="str">
        <f>VLOOKUP($J62,Tutorials!$A:$E,3,FALSE)</f>
        <v>Arne Broering, Simon Jirka, Chirstoph Stasch, Thomas Everding</v>
      </c>
      <c r="L62" s="34">
        <v>10</v>
      </c>
      <c r="M62" s="44" t="str">
        <f>VLOOKUP($L62,Tutorials!$A:$E,3,FALSE)</f>
        <v>Andrea Aime, Jim Groffen</v>
      </c>
      <c r="N62" s="34">
        <v>79</v>
      </c>
      <c r="O62" s="55" t="str">
        <f>VLOOKUP($N62,Presentations!$A:$E,3,FALSE)</f>
        <v>Charles Burnett</v>
      </c>
    </row>
    <row r="63" spans="1:15" ht="30">
      <c r="A63" s="54" t="str">
        <f>VLOOKUP($D63&amp;E63,Times!$A:$D,2,FALSE)</f>
        <v>23.10.2009</v>
      </c>
      <c r="B63" s="33">
        <f>VLOOKUP($D63&amp;E63,Times!$A:$D,3,FALSE)</f>
        <v>0.3958333333333333</v>
      </c>
      <c r="C63" s="33">
        <f>VLOOKUP($D63&amp;E63,Times!$A:$D,4,FALSE)</f>
        <v>0.4166666666666667</v>
      </c>
      <c r="D63" s="34">
        <v>7</v>
      </c>
      <c r="E63" s="31" t="s">
        <v>263</v>
      </c>
      <c r="F63" s="35">
        <v>168</v>
      </c>
      <c r="G63" s="32" t="str">
        <f>VLOOKUP($F63,Presentations!$A:$E,2,FALSE)</f>
        <v>ebRIM interface for GeoNetwork OpenSource</v>
      </c>
      <c r="H63" s="34">
        <v>89</v>
      </c>
      <c r="I63" s="32" t="str">
        <f>VLOOKUP($H63,Presentations!$A:$E,2,FALSE)</f>
        <v>The use of Open Source in Canada's National Forest Information System</v>
      </c>
      <c r="J63" s="36">
        <v>9</v>
      </c>
      <c r="K63" s="44" t="str">
        <f>VLOOKUP($J64,Tutorials!$A:$E,2,FALSE)</f>
        <v>Sensor Web Enablement - Bringing Sensors into SDIs</v>
      </c>
      <c r="L63" s="34">
        <v>10</v>
      </c>
      <c r="M63" s="44" t="str">
        <f>VLOOKUP($L64,Tutorials!$A:$E,2,FALSE)</f>
        <v>Making Maps Pretty with Style Layer Descriptor</v>
      </c>
      <c r="N63" s="34">
        <v>79</v>
      </c>
      <c r="O63" s="55" t="str">
        <f>VLOOKUP($N63,Presentations!$A:$E,2,FALSE)</f>
        <v>Building community information systems with Drupal and OpenLayers</v>
      </c>
    </row>
    <row r="64" spans="1:15" ht="15">
      <c r="A64" s="54" t="str">
        <f>VLOOKUP($D64&amp;E64,Times!$A:$D,2,FALSE)</f>
        <v>23.10.2009</v>
      </c>
      <c r="B64" s="33">
        <f>VLOOKUP($D64&amp;E64,Times!$A:$D,3,FALSE)</f>
        <v>0.3958333333333333</v>
      </c>
      <c r="C64" s="33">
        <f>VLOOKUP($D64&amp;E64,Times!$A:$D,4,FALSE)</f>
        <v>0.4166666666666667</v>
      </c>
      <c r="D64" s="34">
        <v>7</v>
      </c>
      <c r="E64" s="31" t="s">
        <v>263</v>
      </c>
      <c r="F64" s="35">
        <v>168</v>
      </c>
      <c r="G64" s="32" t="str">
        <f>VLOOKUP($F64,Presentations!$A:$E,4,FALSE)</f>
        <v>GeoCat</v>
      </c>
      <c r="H64" s="34">
        <v>89</v>
      </c>
      <c r="I64" s="32" t="str">
        <f>VLOOKUP($H64,Presentations!$A:$E,4,FALSE)</f>
        <v>Natural Resources Canada</v>
      </c>
      <c r="J64" s="36">
        <v>9</v>
      </c>
      <c r="K64" s="44" t="str">
        <f>VLOOKUP($J64,Tutorials!$A:$E,4,FALSE)</f>
        <v>OpenGeo</v>
      </c>
      <c r="L64" s="34">
        <v>10</v>
      </c>
      <c r="M64" s="44" t="str">
        <f>VLOOKUP($L64,Tutorials!$A:$E,4,FALSE)</f>
        <v>OpenGeo &amp; LisaSoft</v>
      </c>
      <c r="N64" s="34">
        <v>79</v>
      </c>
      <c r="O64" s="55" t="str">
        <f>VLOOKUP($N64,Presentations!$A:$E,4,FALSE)</f>
        <v>Geomemes Research Inc. </v>
      </c>
    </row>
    <row r="65" spans="1:15" s="19" customFormat="1" ht="15">
      <c r="A65" s="56" t="str">
        <f>VLOOKUP($D65&amp;E65,Times!$A:$D,2,FALSE)</f>
        <v>23.10.2009</v>
      </c>
      <c r="B65" s="37">
        <f>VLOOKUP($D65&amp;E65,Times!$A:$D,3,FALSE)</f>
        <v>0.4375</v>
      </c>
      <c r="C65" s="37">
        <f>VLOOKUP($D65&amp;E65,Times!$A:$D,4,FALSE)</f>
        <v>0.4583333333333333</v>
      </c>
      <c r="D65" s="38">
        <v>8</v>
      </c>
      <c r="E65" s="39" t="s">
        <v>261</v>
      </c>
      <c r="F65" s="42">
        <v>169</v>
      </c>
      <c r="G65" s="41" t="str">
        <f>VLOOKUP($F65,Presentations!$A:$E,3,FALSE)</f>
        <v>Justin Deoliveira</v>
      </c>
      <c r="H65" s="38">
        <v>146</v>
      </c>
      <c r="I65" s="41" t="str">
        <f>VLOOKUP($H65,Presentations!$A:$E,3,FALSE)</f>
        <v>Julien-Samuel Lacroix and Stéphane Guillemette</v>
      </c>
      <c r="J65" s="36">
        <v>11</v>
      </c>
      <c r="K65" s="44" t="str">
        <f>VLOOKUP($J65,Tutorials!$A:$E,3,FALSE)</f>
        <v>Hanko Rubach</v>
      </c>
      <c r="L65" s="34">
        <v>12</v>
      </c>
      <c r="M65" s="44" t="str">
        <f>VLOOKUP($L65,Tutorials!$A:$E,3,FALSE)</f>
        <v>Jody Garnett, Michael Bedward</v>
      </c>
      <c r="N65" s="34">
        <v>167</v>
      </c>
      <c r="O65" s="57" t="str">
        <f>VLOOKUP($N65,Presentations!$A:$E,3,FALSE)</f>
        <v>Dr. Thierry Badard</v>
      </c>
    </row>
    <row r="66" spans="1:15" s="19" customFormat="1" ht="30">
      <c r="A66" s="56" t="str">
        <f>VLOOKUP($D66&amp;E66,Times!$A:$D,2,FALSE)</f>
        <v>23.10.2009</v>
      </c>
      <c r="B66" s="37">
        <f>VLOOKUP($D66&amp;E66,Times!$A:$D,3,FALSE)</f>
        <v>0.4375</v>
      </c>
      <c r="C66" s="37">
        <f>VLOOKUP($D66&amp;E66,Times!$A:$D,4,FALSE)</f>
        <v>0.4583333333333333</v>
      </c>
      <c r="D66" s="38">
        <v>8</v>
      </c>
      <c r="E66" s="39" t="s">
        <v>261</v>
      </c>
      <c r="F66" s="42">
        <v>169</v>
      </c>
      <c r="G66" s="41" t="str">
        <f>VLOOKUP($F66,Presentations!$A:$E,2,FALSE)</f>
        <v>GeoServer: Past, Present, and Future</v>
      </c>
      <c r="H66" s="38">
        <v>146</v>
      </c>
      <c r="I66" s="41" t="str">
        <f>VLOOKUP($H66,Presentations!$A:$E,2,FALSE)</f>
        <v>GeoPrisma : An Access Controlled Map Generator</v>
      </c>
      <c r="J66" s="36">
        <v>11</v>
      </c>
      <c r="K66" s="44" t="str">
        <f>VLOOKUP($J67,Tutorials!$A:$E,2,FALSE)</f>
        <v>Introduction to deegree iGeoDesktop</v>
      </c>
      <c r="L66" s="34">
        <v>12</v>
      </c>
      <c r="M66" s="44" t="str">
        <f>VLOOKUP($L67,Tutorials!$A:$E,2,FALSE)</f>
        <v>How to Cope with GeoSpatial - Intro to GeoTools for the Java Developer</v>
      </c>
      <c r="N66" s="34">
        <v>167</v>
      </c>
      <c r="O66" s="57" t="str">
        <f>VLOOKUP($N66,Presentations!$A:$E,2,FALSE)</f>
        <v>GeoKettle: A powerful open source spatial ETL tool</v>
      </c>
    </row>
    <row r="67" spans="1:15" s="19" customFormat="1" ht="15">
      <c r="A67" s="56" t="str">
        <f>VLOOKUP($D67&amp;E67,Times!$A:$D,2,FALSE)</f>
        <v>23.10.2009</v>
      </c>
      <c r="B67" s="37">
        <f>VLOOKUP($D67&amp;E67,Times!$A:$D,3,FALSE)</f>
        <v>0.4375</v>
      </c>
      <c r="C67" s="37">
        <f>VLOOKUP($D67&amp;E67,Times!$A:$D,4,FALSE)</f>
        <v>0.4583333333333333</v>
      </c>
      <c r="D67" s="38">
        <v>8</v>
      </c>
      <c r="E67" s="39" t="s">
        <v>261</v>
      </c>
      <c r="F67" s="42">
        <v>169</v>
      </c>
      <c r="G67" s="41" t="str">
        <f>VLOOKUP($F67,Presentations!$A:$E,4,FALSE)</f>
        <v>OpenGeo</v>
      </c>
      <c r="H67" s="38">
        <v>146</v>
      </c>
      <c r="I67" s="41" t="str">
        <f>VLOOKUP($H67,Presentations!$A:$E,4,FALSE)</f>
        <v>Mapgears and Boréal - Information Strategies</v>
      </c>
      <c r="J67" s="36">
        <v>11</v>
      </c>
      <c r="K67" s="44" t="str">
        <f>VLOOKUP($J67,Tutorials!$A:$E,4,FALSE)</f>
        <v>lat/lon GmbH</v>
      </c>
      <c r="L67" s="34">
        <v>12</v>
      </c>
      <c r="M67" s="44" t="str">
        <f>VLOOKUP($L67,Tutorials!$A:$E,4,FALSE)</f>
        <v>LisaSoft</v>
      </c>
      <c r="N67" s="34">
        <v>167</v>
      </c>
      <c r="O67" s="57" t="str">
        <f>VLOOKUP($N67,Presentations!$A:$E,4,FALSE)</f>
        <v>GeoSOA research group / Laval University</v>
      </c>
    </row>
    <row r="68" spans="1:15" ht="15">
      <c r="A68" s="54" t="str">
        <f>VLOOKUP($D68&amp;E68,Times!$A:$D,2,FALSE)</f>
        <v>23.10.2009</v>
      </c>
      <c r="B68" s="33">
        <f>VLOOKUP($D68&amp;E68,Times!$A:$D,3,FALSE)</f>
        <v>0.4583333333333333</v>
      </c>
      <c r="C68" s="33">
        <f>VLOOKUP($D68&amp;E68,Times!$A:$D,4,FALSE)</f>
        <v>0.4791666666666667</v>
      </c>
      <c r="D68" s="34">
        <v>8</v>
      </c>
      <c r="E68" s="31" t="s">
        <v>262</v>
      </c>
      <c r="F68" s="35">
        <v>177</v>
      </c>
      <c r="G68" s="32" t="str">
        <f>VLOOKUP($F68,Presentations!$A:$E,3,FALSE)</f>
        <v>Daniel Morissette and Jeff McKenna</v>
      </c>
      <c r="H68" s="34">
        <v>170</v>
      </c>
      <c r="I68" s="32" t="str">
        <f>VLOOKUP($H68,Presentations!$A:$E,3,FALSE)</f>
        <v>Jan De Moerloose</v>
      </c>
      <c r="J68" s="36">
        <v>11</v>
      </c>
      <c r="K68" s="44" t="str">
        <f>VLOOKUP($J68,Tutorials!$A:$E,3,FALSE)</f>
        <v>Hanko Rubach</v>
      </c>
      <c r="L68" s="34">
        <v>12</v>
      </c>
      <c r="M68" s="44" t="str">
        <f>VLOOKUP($L68,Tutorials!$A:$E,3,FALSE)</f>
        <v>Jody Garnett, Michael Bedward</v>
      </c>
      <c r="N68" s="34">
        <v>193</v>
      </c>
      <c r="O68" s="55" t="str">
        <f>VLOOKUP($N68,Presentations!$A:$E,3,FALSE)</f>
        <v>Andy Meehan</v>
      </c>
    </row>
    <row r="69" spans="1:15" ht="30">
      <c r="A69" s="54" t="str">
        <f>VLOOKUP($D69&amp;E69,Times!$A:$D,2,FALSE)</f>
        <v>23.10.2009</v>
      </c>
      <c r="B69" s="33">
        <f>VLOOKUP($D69&amp;E69,Times!$A:$D,3,FALSE)</f>
        <v>0.4583333333333333</v>
      </c>
      <c r="C69" s="33">
        <f>VLOOKUP($D69&amp;E69,Times!$A:$D,4,FALSE)</f>
        <v>0.4791666666666667</v>
      </c>
      <c r="D69" s="34">
        <v>8</v>
      </c>
      <c r="E69" s="31" t="s">
        <v>262</v>
      </c>
      <c r="F69" s="35">
        <v>177</v>
      </c>
      <c r="G69" s="32" t="str">
        <f>VLOOKUP($F69,Presentations!$A:$E,2,FALSE)</f>
        <v>MapServer Project Status Report</v>
      </c>
      <c r="H69" s="34">
        <v>170</v>
      </c>
      <c r="I69" s="32" t="str">
        <f>VLOOKUP($H69,Presentations!$A:$E,2,FALSE)</f>
        <v>Beyond "press Ctrl-P" in web map printing</v>
      </c>
      <c r="J69" s="36">
        <v>11</v>
      </c>
      <c r="K69" s="44" t="str">
        <f>VLOOKUP($J70,Tutorials!$A:$E,2,FALSE)</f>
        <v>Introduction to deegree iGeoDesktop</v>
      </c>
      <c r="L69" s="34">
        <v>12</v>
      </c>
      <c r="M69" s="44" t="str">
        <f>VLOOKUP($L70,Tutorials!$A:$E,2,FALSE)</f>
        <v>How to Cope with GeoSpatial - Intro to GeoTools for the Java Developer</v>
      </c>
      <c r="N69" s="34">
        <v>193</v>
      </c>
      <c r="O69" s="55" t="str">
        <f>VLOOKUP($N69,Presentations!$A:$E,2,FALSE)</f>
        <v>Using OGC Standards to link BI and Spatial</v>
      </c>
    </row>
    <row r="70" spans="1:15" ht="15">
      <c r="A70" s="54" t="str">
        <f>VLOOKUP($D70&amp;E70,Times!$A:$D,2,FALSE)</f>
        <v>23.10.2009</v>
      </c>
      <c r="B70" s="33">
        <f>VLOOKUP($D70&amp;E70,Times!$A:$D,3,FALSE)</f>
        <v>0.4583333333333333</v>
      </c>
      <c r="C70" s="33">
        <f>VLOOKUP($D70&amp;E70,Times!$A:$D,4,FALSE)</f>
        <v>0.4791666666666667</v>
      </c>
      <c r="D70" s="34">
        <v>8</v>
      </c>
      <c r="E70" s="31" t="s">
        <v>262</v>
      </c>
      <c r="F70" s="35">
        <v>177</v>
      </c>
      <c r="G70" s="32" t="str">
        <f>VLOOKUP($F70,Presentations!$A:$E,4,FALSE)</f>
        <v>Mapgears (Daniel) and Gateway Geomatics (Jeff)</v>
      </c>
      <c r="H70" s="34">
        <v>170</v>
      </c>
      <c r="I70" s="32" t="str">
        <f>VLOOKUP($H70,Presentations!$A:$E,4,FALSE)</f>
        <v>Geosparc</v>
      </c>
      <c r="J70" s="36">
        <v>11</v>
      </c>
      <c r="K70" s="44" t="str">
        <f>VLOOKUP($J70,Tutorials!$A:$E,4,FALSE)</f>
        <v>lat/lon GmbH</v>
      </c>
      <c r="L70" s="34">
        <v>12</v>
      </c>
      <c r="M70" s="44" t="str">
        <f>VLOOKUP($L70,Tutorials!$A:$E,4,FALSE)</f>
        <v>LisaSoft</v>
      </c>
      <c r="N70" s="34">
        <v>193</v>
      </c>
      <c r="O70" s="55" t="str">
        <f>VLOOKUP($N70,Presentations!$A:$E,4,FALSE)</f>
        <v>Integeo</v>
      </c>
    </row>
    <row r="71" spans="1:15" s="19" customFormat="1" ht="15">
      <c r="A71" s="56" t="str">
        <f>VLOOKUP($D71&amp;E71,Times!$A:$D,2,FALSE)</f>
        <v>23.10.2009</v>
      </c>
      <c r="B71" s="37">
        <f>VLOOKUP($D71&amp;E71,Times!$A:$D,3,FALSE)</f>
        <v>0.4791666666666667</v>
      </c>
      <c r="C71" s="37">
        <f>VLOOKUP($D71&amp;E71,Times!$A:$D,4,FALSE)</f>
        <v>0.5</v>
      </c>
      <c r="D71" s="38">
        <v>8</v>
      </c>
      <c r="E71" s="39" t="s">
        <v>263</v>
      </c>
      <c r="F71" s="42">
        <v>176</v>
      </c>
      <c r="G71" s="41" t="str">
        <f>VLOOKUP($F71,Presentations!$A:$E,3,FALSE)</f>
        <v>Ricardo Miguel Moreira de Pinho</v>
      </c>
      <c r="H71" s="38">
        <v>46</v>
      </c>
      <c r="I71" s="41" t="str">
        <f>VLOOKUP($H71,Presentations!$A:$E,3,FALSE)</f>
        <v>Mike Pumphrey</v>
      </c>
      <c r="J71" s="36">
        <v>11</v>
      </c>
      <c r="K71" s="44" t="str">
        <f>VLOOKUP($J71,Tutorials!$A:$E,3,FALSE)</f>
        <v>Hanko Rubach</v>
      </c>
      <c r="L71" s="34">
        <v>12</v>
      </c>
      <c r="M71" s="44" t="str">
        <f>VLOOKUP($L71,Tutorials!$A:$E,3,FALSE)</f>
        <v>Jody Garnett, Michael Bedward</v>
      </c>
      <c r="N71" s="34">
        <v>123</v>
      </c>
      <c r="O71" s="57" t="str">
        <f>VLOOKUP($N71,Presentations!$A:$E,3,FALSE)</f>
        <v>Michèle Laflamme and Philippe Grégoire</v>
      </c>
    </row>
    <row r="72" spans="1:15" s="19" customFormat="1" ht="30">
      <c r="A72" s="56" t="str">
        <f>VLOOKUP($D72&amp;E72,Times!$A:$D,2,FALSE)</f>
        <v>23.10.2009</v>
      </c>
      <c r="B72" s="37">
        <f>VLOOKUP($D72&amp;E72,Times!$A:$D,3,FALSE)</f>
        <v>0.4791666666666667</v>
      </c>
      <c r="C72" s="37">
        <f>VLOOKUP($D72&amp;E72,Times!$A:$D,4,FALSE)</f>
        <v>0.5</v>
      </c>
      <c r="D72" s="38">
        <v>8</v>
      </c>
      <c r="E72" s="39" t="s">
        <v>263</v>
      </c>
      <c r="F72" s="42">
        <v>176</v>
      </c>
      <c r="G72" s="41" t="str">
        <f>VLOOKUP($F72,Presentations!$A:$E,2,FALSE)</f>
        <v>GISVM, the ultimate tool for teaching FOSS4G</v>
      </c>
      <c r="H72" s="38">
        <v>46</v>
      </c>
      <c r="I72" s="41" t="str">
        <f>VLOOKUP($H72,Presentations!$A:$E,2,FALSE)</f>
        <v>Styling with SLD, or How I Learned To Stop Worrying and Love XML</v>
      </c>
      <c r="J72" s="36">
        <v>11</v>
      </c>
      <c r="K72" s="44" t="str">
        <f>VLOOKUP($J73,Tutorials!$A:$E,2,FALSE)</f>
        <v>Introduction to deegree iGeoDesktop</v>
      </c>
      <c r="L72" s="34">
        <v>12</v>
      </c>
      <c r="M72" s="44" t="str">
        <f>VLOOKUP($L73,Tutorials!$A:$E,2,FALSE)</f>
        <v>How to Cope with GeoSpatial - Intro to GeoTools for the Java Developer</v>
      </c>
      <c r="N72" s="34">
        <v>123</v>
      </c>
      <c r="O72" s="57" t="str">
        <f>VLOOKUP($N72,Presentations!$A:$E,2,FALSE)</f>
        <v>Maps and BI for large organizations</v>
      </c>
    </row>
    <row r="73" spans="1:15" s="19" customFormat="1" ht="15">
      <c r="A73" s="56" t="str">
        <f>VLOOKUP($D73&amp;E73,Times!$A:$D,2,FALSE)</f>
        <v>23.10.2009</v>
      </c>
      <c r="B73" s="37">
        <f>VLOOKUP($D73&amp;E73,Times!$A:$D,3,FALSE)</f>
        <v>0.4791666666666667</v>
      </c>
      <c r="C73" s="37">
        <f>VLOOKUP($D73&amp;E73,Times!$A:$D,4,FALSE)</f>
        <v>0.5</v>
      </c>
      <c r="D73" s="38">
        <v>8</v>
      </c>
      <c r="E73" s="39" t="s">
        <v>263</v>
      </c>
      <c r="F73" s="42">
        <v>176</v>
      </c>
      <c r="G73" s="41" t="str">
        <f>VLOOKUP($F73,Presentations!$A:$E,4,FALSE)</f>
        <v>GISVM project (www.GISVM.com)</v>
      </c>
      <c r="H73" s="38">
        <v>46</v>
      </c>
      <c r="I73" s="41" t="str">
        <f>VLOOKUP($H73,Presentations!$A:$E,4,FALSE)</f>
        <v>OpenGeo</v>
      </c>
      <c r="J73" s="36">
        <v>11</v>
      </c>
      <c r="K73" s="44" t="str">
        <f>VLOOKUP($J73,Tutorials!$A:$E,4,FALSE)</f>
        <v>lat/lon GmbH</v>
      </c>
      <c r="L73" s="34">
        <v>12</v>
      </c>
      <c r="M73" s="44" t="str">
        <f>VLOOKUP($L73,Tutorials!$A:$E,4,FALSE)</f>
        <v>LisaSoft</v>
      </c>
      <c r="N73" s="34">
        <v>123</v>
      </c>
      <c r="O73" s="57" t="str">
        <f>VLOOKUP($N73,Presentations!$A:$E,4,FALSE)</f>
        <v>Boréalis</v>
      </c>
    </row>
    <row r="74" spans="1:15" ht="15">
      <c r="A74" s="54" t="str">
        <f>VLOOKUP($D74&amp;E74,Times!$A:$D,2,FALSE)</f>
        <v>23.10.2009</v>
      </c>
      <c r="B74" s="33">
        <f>VLOOKUP($D74&amp;E74,Times!$A:$D,3,FALSE)</f>
        <v>0.5416666666666666</v>
      </c>
      <c r="C74" s="33">
        <f>VLOOKUP($D74&amp;E74,Times!$A:$D,4,FALSE)</f>
        <v>0.5625</v>
      </c>
      <c r="D74" s="34">
        <v>9</v>
      </c>
      <c r="E74" s="31" t="s">
        <v>261</v>
      </c>
      <c r="F74" s="35">
        <v>35</v>
      </c>
      <c r="G74" s="32" t="str">
        <f>VLOOKUP($F74,Presentations!$A:$E,3,FALSE)</f>
        <v>Pär Jonsson</v>
      </c>
      <c r="H74" s="34">
        <v>34</v>
      </c>
      <c r="I74" s="32" t="str">
        <f>VLOOKUP($H74,Presentations!$A:$E,3,FALSE)</f>
        <v>Tim Welch</v>
      </c>
      <c r="J74" s="36">
        <v>181</v>
      </c>
      <c r="K74" s="32" t="str">
        <f>VLOOKUP($J74,Presentations!$A:$E,3,FALSE)</f>
        <v>Andrea Antonello,Silvia Franceschi,Riccardo Rigon</v>
      </c>
      <c r="L74" s="34">
        <v>61</v>
      </c>
      <c r="M74" s="32" t="str">
        <f>VLOOKUP($L74,Presentations!$A:$E,3,FALSE)</f>
        <v>Milan Antonovic</v>
      </c>
      <c r="N74" s="34">
        <v>141</v>
      </c>
      <c r="O74" s="55" t="str">
        <f>VLOOKUP($N74,Presentations!$A:$E,3,FALSE)</f>
        <v>Cédric Moullet</v>
      </c>
    </row>
    <row r="75" spans="1:15" ht="30">
      <c r="A75" s="54" t="str">
        <f>VLOOKUP($D75&amp;E75,Times!$A:$D,2,FALSE)</f>
        <v>23.10.2009</v>
      </c>
      <c r="B75" s="33">
        <f>VLOOKUP($D75&amp;E75,Times!$A:$D,3,FALSE)</f>
        <v>0.5416666666666666</v>
      </c>
      <c r="C75" s="33">
        <f>VLOOKUP($D75&amp;E75,Times!$A:$D,4,FALSE)</f>
        <v>0.5625</v>
      </c>
      <c r="D75" s="34">
        <v>9</v>
      </c>
      <c r="E75" s="31" t="s">
        <v>261</v>
      </c>
      <c r="F75" s="35">
        <v>35</v>
      </c>
      <c r="G75" s="32" t="str">
        <f>VLOOKUP($F75,Presentations!$A:$E,2,FALSE)</f>
        <v>Extension to Geoserver to read ESRI Mapcaches </v>
      </c>
      <c r="H75" s="34">
        <v>34</v>
      </c>
      <c r="I75" s="32" t="str">
        <f>VLOOKUP($H75,Presentations!$A:$E,2,FALSE)</f>
        <v>OCEAN Toolkit: Incorporating Local Knowledge into Marine Spatial Planning</v>
      </c>
      <c r="J75" s="36">
        <v>181</v>
      </c>
      <c r="K75" s="32" t="str">
        <f>VLOOKUP($J75,Presentations!$A:$E,2,FALSE)</f>
        <v>JGrass, present and future</v>
      </c>
      <c r="L75" s="34">
        <v>61</v>
      </c>
      <c r="M75" s="32" t="str">
        <f>VLOOKUP($L75,Presentations!$A:$E,2,FALSE)</f>
        <v>GeoShield: a server side user permissions management to OGC services</v>
      </c>
      <c r="N75" s="34">
        <v>141</v>
      </c>
      <c r="O75" s="55" t="str">
        <f>VLOOKUP($N75,Presentations!$A:$E,2,FALSE)</f>
        <v>How to create a web 2.0 mapping with MapFish development framework?</v>
      </c>
    </row>
    <row r="76" spans="1:15" ht="15">
      <c r="A76" s="54" t="str">
        <f>VLOOKUP($D76&amp;E76,Times!$A:$D,2,FALSE)</f>
        <v>23.10.2009</v>
      </c>
      <c r="B76" s="33">
        <f>VLOOKUP($D76&amp;E76,Times!$A:$D,3,FALSE)</f>
        <v>0.5416666666666666</v>
      </c>
      <c r="C76" s="33">
        <f>VLOOKUP($D76&amp;E76,Times!$A:$D,4,FALSE)</f>
        <v>0.5625</v>
      </c>
      <c r="D76" s="34">
        <v>9</v>
      </c>
      <c r="E76" s="31" t="s">
        <v>261</v>
      </c>
      <c r="F76" s="35">
        <v>35</v>
      </c>
      <c r="G76" s="32" t="str">
        <f>VLOOKUP($F76,Presentations!$A:$E,4,FALSE)</f>
        <v>Lantmäteriet, Sweden</v>
      </c>
      <c r="H76" s="34">
        <v>34</v>
      </c>
      <c r="I76" s="32" t="str">
        <f>VLOOKUP($H76,Presentations!$A:$E,4,FALSE)</f>
        <v>Ecotrust</v>
      </c>
      <c r="J76" s="36">
        <v>181</v>
      </c>
      <c r="K76" s="32" t="str">
        <f>VLOOKUP($J76,Presentations!$A:$E,4,FALSE)</f>
        <v>HydroloGIS</v>
      </c>
      <c r="L76" s="34">
        <v>61</v>
      </c>
      <c r="M76" s="32" t="str">
        <f>VLOOKUP($L76,Presentations!$A:$E,4,FALSE)</f>
        <v>Institute of Earth Science</v>
      </c>
      <c r="N76" s="34">
        <v>141</v>
      </c>
      <c r="O76" s="55" t="str">
        <f>VLOOKUP($N76,Presentations!$A:$E,4,FALSE)</f>
        <v>Camptocamp</v>
      </c>
    </row>
    <row r="77" spans="1:15" s="19" customFormat="1" ht="15">
      <c r="A77" s="56" t="str">
        <f>VLOOKUP($D77&amp;E77,Times!$A:$D,2,FALSE)</f>
        <v>23.10.2009</v>
      </c>
      <c r="B77" s="37">
        <f>VLOOKUP($D77&amp;E77,Times!$A:$D,3,FALSE)</f>
        <v>0.5625</v>
      </c>
      <c r="C77" s="37">
        <f>VLOOKUP($D77&amp;E77,Times!$A:$D,4,FALSE)</f>
        <v>0.5833333333333334</v>
      </c>
      <c r="D77" s="38">
        <v>9</v>
      </c>
      <c r="E77" s="39" t="s">
        <v>262</v>
      </c>
      <c r="F77" s="42">
        <v>30</v>
      </c>
      <c r="G77" s="41" t="str">
        <f>VLOOKUP($F77,Presentations!$A:$E,3,FALSE)</f>
        <v>Ben Caradoc-Davies</v>
      </c>
      <c r="H77" s="38">
        <v>149</v>
      </c>
      <c r="I77" s="41" t="str">
        <f>VLOOKUP($H77,Presentations!$A:$E,3,FALSE)</f>
        <v>Chad Burt</v>
      </c>
      <c r="J77" s="43">
        <v>182</v>
      </c>
      <c r="K77" s="41" t="str">
        <f>VLOOKUP($J77,Presentations!$A:$E,3,FALSE)</f>
        <v>Silvia Franceschi,Andrea Antonello,Riccardo Rigon</v>
      </c>
      <c r="L77" s="38">
        <v>198</v>
      </c>
      <c r="M77" s="41" t="str">
        <f>VLOOKUP($L77,Presentations!$A:$E,3,FALSE)</f>
        <v>Kylie Middleton</v>
      </c>
      <c r="N77" s="38">
        <v>103</v>
      </c>
      <c r="O77" s="57" t="str">
        <f>VLOOKUP($N77,Presentations!$A:$E,3,FALSE)</f>
        <v>Sebastian Benthall</v>
      </c>
    </row>
    <row r="78" spans="1:15" s="19" customFormat="1" ht="30">
      <c r="A78" s="56" t="str">
        <f>VLOOKUP($D78&amp;E78,Times!$A:$D,2,FALSE)</f>
        <v>23.10.2009</v>
      </c>
      <c r="B78" s="37">
        <f>VLOOKUP($D78&amp;E78,Times!$A:$D,3,FALSE)</f>
        <v>0.5625</v>
      </c>
      <c r="C78" s="37">
        <f>VLOOKUP($D78&amp;E78,Times!$A:$D,4,FALSE)</f>
        <v>0.5833333333333334</v>
      </c>
      <c r="D78" s="38">
        <v>9</v>
      </c>
      <c r="E78" s="39" t="s">
        <v>262</v>
      </c>
      <c r="F78" s="42">
        <v>30</v>
      </c>
      <c r="G78" s="41" t="str">
        <f>VLOOKUP($F78,Presentations!$A:$E,2,FALSE)</f>
        <v>GeoServer application schema support: complex features for the masses</v>
      </c>
      <c r="H78" s="38">
        <v>149</v>
      </c>
      <c r="I78" s="41" t="str">
        <f>VLOOKUP($H78,Presentations!$A:$E,2,FALSE)</f>
        <v>MarineMap: Participatory Marine Protected Area Design Using a Web-Based Open Source Tool</v>
      </c>
      <c r="J78" s="43">
        <v>182</v>
      </c>
      <c r="K78" s="41" t="str">
        <f>VLOOKUP($J78,Presentations!$A:$E,2,FALSE)</f>
        <v>JGrass-uDig's sense of climate change</v>
      </c>
      <c r="L78" s="38">
        <v>198</v>
      </c>
      <c r="M78" s="41" t="str">
        <f>VLOOKUP($L78,Presentations!$A:$E,2,FALSE)</f>
        <v>Shared Land Information Platform (SLIP) Enabler: Leveraging Public/Private Partnerships</v>
      </c>
      <c r="N78" s="38">
        <v>103</v>
      </c>
      <c r="O78" s="57" t="str">
        <f>VLOOKUP($N78,Presentations!$A:$E,2,FALSE)</f>
        <v>Building a web mapping application with GeoExt</v>
      </c>
    </row>
    <row r="79" spans="1:15" s="19" customFormat="1" ht="15">
      <c r="A79" s="56" t="str">
        <f>VLOOKUP($D79&amp;E79,Times!$A:$D,2,FALSE)</f>
        <v>23.10.2009</v>
      </c>
      <c r="B79" s="37">
        <f>VLOOKUP($D79&amp;E79,Times!$A:$D,3,FALSE)</f>
        <v>0.5625</v>
      </c>
      <c r="C79" s="37">
        <f>VLOOKUP($D79&amp;E79,Times!$A:$D,4,FALSE)</f>
        <v>0.5833333333333334</v>
      </c>
      <c r="D79" s="38">
        <v>9</v>
      </c>
      <c r="E79" s="39" t="s">
        <v>262</v>
      </c>
      <c r="F79" s="42">
        <v>30</v>
      </c>
      <c r="G79" s="41" t="str">
        <f>VLOOKUP($F79,Presentations!$A:$E,4,FALSE)</f>
        <v>CSIRO Exploration and Mining</v>
      </c>
      <c r="H79" s="38">
        <v>149</v>
      </c>
      <c r="I79" s="41" t="str">
        <f>VLOOKUP($H79,Presentations!$A:$E,4,FALSE)</f>
        <v>University of California Santa Barbara</v>
      </c>
      <c r="J79" s="36">
        <v>182</v>
      </c>
      <c r="K79" s="30" t="str">
        <f>VLOOKUP($J79,Presentations!$A:$E,4,FALSE)</f>
        <v>HydroloGIS s.r.l.</v>
      </c>
      <c r="L79" s="34">
        <v>198</v>
      </c>
      <c r="M79" s="30" t="str">
        <f>VLOOKUP($L79,Presentations!$A:$E,4,FALSE)</f>
        <v>Western Australian Land Information Authority</v>
      </c>
      <c r="N79" s="34">
        <v>103</v>
      </c>
      <c r="O79" s="57" t="str">
        <f>VLOOKUP($N79,Presentations!$A:$E,4,FALSE)</f>
        <v>OpenGeo</v>
      </c>
    </row>
    <row r="80" spans="1:15" ht="15">
      <c r="A80" s="54" t="str">
        <f>VLOOKUP($D80&amp;E80,Times!$A:$D,2,FALSE)</f>
        <v>23.10.2009</v>
      </c>
      <c r="B80" s="33">
        <f>VLOOKUP($D80&amp;E80,Times!$A:$D,3,FALSE)</f>
        <v>0.5833333333333334</v>
      </c>
      <c r="C80" s="33">
        <f>VLOOKUP($D80&amp;E80,Times!$A:$D,4,FALSE)</f>
        <v>0.6041666666666666</v>
      </c>
      <c r="D80" s="34">
        <v>9</v>
      </c>
      <c r="E80" s="31" t="s">
        <v>263</v>
      </c>
      <c r="F80" s="35">
        <v>163</v>
      </c>
      <c r="G80" s="32" t="str">
        <f>VLOOKUP($F80,Presentations!$A:$E,3,FALSE)</f>
        <v>Andrea Aime</v>
      </c>
      <c r="H80" s="34">
        <v>71</v>
      </c>
      <c r="I80" s="32" t="str">
        <f>VLOOKUP($H80,Presentations!$A:$E,3,FALSE)</f>
        <v>Ben Madin</v>
      </c>
      <c r="J80" s="36">
        <v>17</v>
      </c>
      <c r="K80" s="32" t="str">
        <f>VLOOKUP($J80,Presentations!$A:$E,3,FALSE)</f>
        <v>Klokan Petr Pridal</v>
      </c>
      <c r="L80" s="34">
        <v>7</v>
      </c>
      <c r="M80" s="32" t="str">
        <f>VLOOKUP($L80,Presentations!$A:$E,3,FALSE)</f>
        <v>Gatot Pramono</v>
      </c>
      <c r="N80" s="34">
        <v>145</v>
      </c>
      <c r="O80" s="55" t="str">
        <f>VLOOKUP($N80,Presentations!$A:$E,3,FALSE)</f>
        <v>Pieter De Graef</v>
      </c>
    </row>
    <row r="81" spans="1:15" ht="30">
      <c r="A81" s="54" t="str">
        <f>VLOOKUP($D81&amp;E81,Times!$A:$D,2,FALSE)</f>
        <v>23.10.2009</v>
      </c>
      <c r="B81" s="33">
        <f>VLOOKUP($D81&amp;E81,Times!$A:$D,3,FALSE)</f>
        <v>0.5833333333333334</v>
      </c>
      <c r="C81" s="33">
        <f>VLOOKUP($D81&amp;E81,Times!$A:$D,4,FALSE)</f>
        <v>0.6041666666666666</v>
      </c>
      <c r="D81" s="34">
        <v>9</v>
      </c>
      <c r="E81" s="31" t="s">
        <v>263</v>
      </c>
      <c r="F81" s="35">
        <v>163</v>
      </c>
      <c r="G81" s="32" t="str">
        <f>VLOOKUP($F81,Presentations!$A:$E,2,FALSE)</f>
        <v>GeoServer in Production </v>
      </c>
      <c r="H81" s="34">
        <v>71</v>
      </c>
      <c r="I81" s="32" t="str">
        <f>VLOOKUP($H81,Presentations!$A:$E,2,FALSE)</f>
        <v>Visualising animal movements in 'near' real time</v>
      </c>
      <c r="J81" s="36">
        <v>17</v>
      </c>
      <c r="K81" s="32" t="str">
        <f>VLOOKUP($H81,Presentations!$A:$E,2,FALSE)</f>
        <v>Visualising animal movements in 'near' real time</v>
      </c>
      <c r="L81" s="34">
        <v>7</v>
      </c>
      <c r="M81" s="32" t="str">
        <f>VLOOKUP($L81,Presentations!$A:$E,2,FALSE)</f>
        <v>The Use of Free and Open Source Software for Spatial Data Catalog in Indonesia</v>
      </c>
      <c r="N81" s="34">
        <v>145</v>
      </c>
      <c r="O81" s="55" t="str">
        <f>VLOOKUP($N81,Presentations!$A:$E,2,FALSE)</f>
        <v>Web GIS: from Javascript to GWT</v>
      </c>
    </row>
    <row r="82" spans="1:15" ht="15.75" thickBot="1">
      <c r="A82" s="58" t="str">
        <f>VLOOKUP($D82&amp;E82,Times!$A:$D,2,FALSE)</f>
        <v>23.10.2009</v>
      </c>
      <c r="B82" s="59">
        <f>VLOOKUP($D82&amp;E82,Times!$A:$D,3,FALSE)</f>
        <v>0.5833333333333334</v>
      </c>
      <c r="C82" s="59">
        <f>VLOOKUP($D82&amp;E82,Times!$A:$D,4,FALSE)</f>
        <v>0.6041666666666666</v>
      </c>
      <c r="D82" s="60">
        <v>9</v>
      </c>
      <c r="E82" s="61" t="s">
        <v>263</v>
      </c>
      <c r="F82" s="62">
        <v>163</v>
      </c>
      <c r="G82" s="63" t="str">
        <f>VLOOKUP($F82,Presentations!$A:$E,4,FALSE)</f>
        <v>OpenGeo</v>
      </c>
      <c r="H82" s="60">
        <v>71</v>
      </c>
      <c r="I82" s="63" t="str">
        <f>VLOOKUP($H82,Presentations!$A:$E,4,FALSE)</f>
        <v>AusVet Animal Health Services</v>
      </c>
      <c r="J82" s="64">
        <v>17</v>
      </c>
      <c r="K82" s="63">
        <f>VLOOKUP($J82,Presentations!$A:$E,4,FALSE)</f>
        <v>0</v>
      </c>
      <c r="L82" s="60">
        <v>7</v>
      </c>
      <c r="M82" s="63" t="str">
        <f>VLOOKUP($L82,Presentations!$A:$E,4,FALSE)</f>
        <v>Bakosurtanal</v>
      </c>
      <c r="N82" s="60">
        <v>145</v>
      </c>
      <c r="O82" s="65" t="str">
        <f>VLOOKUP($N82,Presentations!$A:$E,4,FALSE)</f>
        <v>Geosparc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0.140625" style="0" bestFit="1" customWidth="1"/>
    <col min="2" max="3" width="11.57421875" style="16" bestFit="1" customWidth="1"/>
    <col min="5" max="5" width="4.421875" style="0" bestFit="1" customWidth="1"/>
    <col min="6" max="6" width="3.00390625" style="0" bestFit="1" customWidth="1"/>
    <col min="7" max="7" width="71.8515625" style="96" bestFit="1" customWidth="1"/>
  </cols>
  <sheetData>
    <row r="1" ht="15">
      <c r="G1" s="27">
        <v>170</v>
      </c>
    </row>
    <row r="2" spans="1:7" ht="15">
      <c r="A2" s="86" t="s">
        <v>0</v>
      </c>
      <c r="B2" s="87" t="s">
        <v>1</v>
      </c>
      <c r="C2" s="87" t="s">
        <v>2</v>
      </c>
      <c r="D2" s="86" t="s">
        <v>3</v>
      </c>
      <c r="E2" s="86" t="s">
        <v>260</v>
      </c>
      <c r="F2" s="88" t="s">
        <v>259</v>
      </c>
      <c r="G2" s="89" t="s">
        <v>13</v>
      </c>
    </row>
    <row r="3" spans="1:7" ht="15">
      <c r="A3" t="str">
        <f>VLOOKUP($D3&amp;E3,Times!$A:$D,2,FALSE)</f>
        <v>22.10.2009</v>
      </c>
      <c r="B3" s="16">
        <f>VLOOKUP($D3&amp;E3,Times!$A:$D,3,FALSE)</f>
        <v>0.4375</v>
      </c>
      <c r="C3" s="16">
        <f>VLOOKUP($D3&amp;E3,Times!$A:$D,4,FALSE)</f>
        <v>0.4513888888888889</v>
      </c>
      <c r="D3">
        <v>10</v>
      </c>
      <c r="E3" t="s">
        <v>261</v>
      </c>
      <c r="F3">
        <v>1</v>
      </c>
      <c r="G3" s="96" t="str">
        <f>VLOOKUP($F3,AcademicPresentations!$A:$E,3,FALSE)</f>
        <v>Roberto Marzocchi, Massimiliano Cannata</v>
      </c>
    </row>
    <row r="4" spans="1:7" ht="15">
      <c r="A4" t="str">
        <f>VLOOKUP($D4&amp;E4,Times!$A:$D,2,FALSE)</f>
        <v>22.10.2009</v>
      </c>
      <c r="B4" s="16">
        <f>VLOOKUP($D4&amp;E4,Times!$A:$D,3,FALSE)</f>
        <v>0.4375</v>
      </c>
      <c r="C4" s="16">
        <f>VLOOKUP($D4&amp;E4,Times!$A:$D,4,FALSE)</f>
        <v>0.4513888888888889</v>
      </c>
      <c r="D4">
        <v>10</v>
      </c>
      <c r="E4" t="s">
        <v>261</v>
      </c>
      <c r="F4">
        <v>1</v>
      </c>
      <c r="G4" s="96" t="str">
        <f>VLOOKUP($F4,AcademicPresentations!$A:$E,2,FALSE)</f>
        <v>Two-dimensional dam break flooding simulation: a GIS embedded approach</v>
      </c>
    </row>
    <row r="5" spans="1:7" ht="15">
      <c r="A5" t="str">
        <f>VLOOKUP($D5&amp;E5,Times!$A:$D,2,FALSE)</f>
        <v>22.10.2009</v>
      </c>
      <c r="B5" s="16">
        <f>VLOOKUP($D5&amp;E5,Times!$A:$D,3,FALSE)</f>
        <v>0.4375</v>
      </c>
      <c r="C5" s="16">
        <f>VLOOKUP($D5&amp;E5,Times!$A:$D,4,FALSE)</f>
        <v>0.4513888888888889</v>
      </c>
      <c r="D5">
        <v>10</v>
      </c>
      <c r="E5" t="s">
        <v>261</v>
      </c>
      <c r="F5">
        <v>1</v>
      </c>
      <c r="G5" s="96">
        <f>VLOOKUP($F5,AcademicPresentations!$A:$E,4,FALSE)</f>
        <v>0</v>
      </c>
    </row>
    <row r="6" spans="1:7" ht="15">
      <c r="A6" t="str">
        <f>VLOOKUP($D6&amp;E6,Times!$A:$D,2,FALSE)</f>
        <v>22.10.2009</v>
      </c>
      <c r="B6" s="16">
        <f>VLOOKUP($D6&amp;E6,Times!$A:$D,3,FALSE)</f>
        <v>0.4548611111111111</v>
      </c>
      <c r="C6" s="16">
        <f>VLOOKUP($D6&amp;E6,Times!$A:$D,4,FALSE)</f>
        <v>0.46875</v>
      </c>
      <c r="D6">
        <v>10</v>
      </c>
      <c r="E6" t="s">
        <v>262</v>
      </c>
      <c r="F6">
        <v>2</v>
      </c>
      <c r="G6" s="96" t="str">
        <f>VLOOKUP($F6,AcademicPresentations!$A:$E,3,FALSE)</f>
        <v>Phil Bartie, Simon Kingham</v>
      </c>
    </row>
    <row r="7" spans="1:7" ht="30">
      <c r="A7" t="str">
        <f>VLOOKUP($D7&amp;E7,Times!$A:$D,2,FALSE)</f>
        <v>22.10.2009</v>
      </c>
      <c r="B7" s="16">
        <f>VLOOKUP($D7&amp;E7,Times!$A:$D,3,FALSE)</f>
        <v>0.4548611111111111</v>
      </c>
      <c r="C7" s="16">
        <f>VLOOKUP($D7&amp;E7,Times!$A:$D,4,FALSE)</f>
        <v>0.46875</v>
      </c>
      <c r="D7">
        <v>10</v>
      </c>
      <c r="E7" t="s">
        <v>262</v>
      </c>
      <c r="F7">
        <v>2</v>
      </c>
      <c r="G7" s="96" t="str">
        <f>VLOOKUP($F7,AcademicPresentations!$A:$E,2,FALSE)</f>
        <v>Media Mapping: Using Georeferenced Images and Audio to provide supporting information for the Analysis of Environmental Sensor Datasets</v>
      </c>
    </row>
    <row r="8" spans="1:7" ht="15">
      <c r="A8" t="str">
        <f>VLOOKUP($D8&amp;E8,Times!$A:$D,2,FALSE)</f>
        <v>22.10.2009</v>
      </c>
      <c r="B8" s="16">
        <f>VLOOKUP($D8&amp;E8,Times!$A:$D,3,FALSE)</f>
        <v>0.4548611111111111</v>
      </c>
      <c r="C8" s="16">
        <f>VLOOKUP($D8&amp;E8,Times!$A:$D,4,FALSE)</f>
        <v>0.46875</v>
      </c>
      <c r="D8">
        <v>10</v>
      </c>
      <c r="E8" t="s">
        <v>262</v>
      </c>
      <c r="F8">
        <v>2</v>
      </c>
      <c r="G8" s="96">
        <f>VLOOKUP($F8,AcademicPresentations!$A:$E,4,FALSE)</f>
        <v>0</v>
      </c>
    </row>
    <row r="9" spans="1:7" ht="15">
      <c r="A9" t="str">
        <f>VLOOKUP($D9&amp;E9,Times!$A:$D,2,FALSE)</f>
        <v>22.10.2009</v>
      </c>
      <c r="B9" s="16">
        <f>VLOOKUP($D9&amp;E9,Times!$A:$D,3,FALSE)</f>
        <v>0.47222222222222227</v>
      </c>
      <c r="C9" s="16">
        <f>VLOOKUP($D9&amp;E9,Times!$A:$D,4,FALSE)</f>
        <v>0.4861111111111111</v>
      </c>
      <c r="D9">
        <v>10</v>
      </c>
      <c r="E9" t="s">
        <v>263</v>
      </c>
      <c r="F9">
        <v>3</v>
      </c>
      <c r="G9" s="96" t="str">
        <f>VLOOKUP($F9,AcademicPresentations!$A:$E,3,FALSE)</f>
        <v>Min Feng, Shuguang Liu</v>
      </c>
    </row>
    <row r="10" spans="1:7" ht="30">
      <c r="A10" t="str">
        <f>VLOOKUP($D10&amp;E10,Times!$A:$D,2,FALSE)</f>
        <v>22.10.2009</v>
      </c>
      <c r="B10" s="16">
        <f>VLOOKUP($D10&amp;E10,Times!$A:$D,3,FALSE)</f>
        <v>0.47222222222222227</v>
      </c>
      <c r="C10" s="16">
        <f>VLOOKUP($D10&amp;E10,Times!$A:$D,4,FALSE)</f>
        <v>0.4861111111111111</v>
      </c>
      <c r="D10">
        <v>10</v>
      </c>
      <c r="E10" t="s">
        <v>263</v>
      </c>
      <c r="F10">
        <v>3</v>
      </c>
      <c r="G10" s="96" t="str">
        <f>VLOOKUP($F10,AcademicPresentations!$A:$E,2,FALSE)</f>
        <v>Wetland Ecosystem Computational Model Sharing and Integration based on Open Standards</v>
      </c>
    </row>
    <row r="11" spans="1:7" ht="15">
      <c r="A11" t="str">
        <f>VLOOKUP($D11&amp;E11,Times!$A:$D,2,FALSE)</f>
        <v>22.10.2009</v>
      </c>
      <c r="B11" s="16">
        <f>VLOOKUP($D11&amp;E11,Times!$A:$D,3,FALSE)</f>
        <v>0.47222222222222227</v>
      </c>
      <c r="C11" s="16">
        <f>VLOOKUP($D11&amp;E11,Times!$A:$D,4,FALSE)</f>
        <v>0.4861111111111111</v>
      </c>
      <c r="D11">
        <v>10</v>
      </c>
      <c r="E11" t="s">
        <v>263</v>
      </c>
      <c r="F11">
        <v>3</v>
      </c>
      <c r="G11" s="96">
        <f>VLOOKUP($F11,AcademicPresentations!$A:$E,4,FALSE)</f>
        <v>0</v>
      </c>
    </row>
    <row r="12" spans="1:7" ht="15">
      <c r="A12" t="str">
        <f>VLOOKUP($D12&amp;E12,Times!$A:$D,2,FALSE)</f>
        <v>22.10.2009</v>
      </c>
      <c r="B12" s="16">
        <f>VLOOKUP($D12&amp;E12,Times!$A:$D,3,FALSE)</f>
        <v>0.4861111111111111</v>
      </c>
      <c r="C12" s="16">
        <f>VLOOKUP($D12&amp;E12,Times!$A:$D,4,FALSE)</f>
        <v>0.5</v>
      </c>
      <c r="D12">
        <v>10</v>
      </c>
      <c r="E12" t="s">
        <v>322</v>
      </c>
      <c r="F12">
        <v>4</v>
      </c>
      <c r="G12" s="96" t="str">
        <f>VLOOKUP($F12,AcademicPresentations!$A:$E,3,FALSE)</f>
        <v>Tyler A. Erickson, Anna M. Michalak, John C. Lin</v>
      </c>
    </row>
    <row r="13" spans="1:7" ht="15">
      <c r="A13" t="str">
        <f>VLOOKUP($D13&amp;E13,Times!$A:$D,2,FALSE)</f>
        <v>22.10.2009</v>
      </c>
      <c r="B13" s="16">
        <f>VLOOKUP($D13&amp;E13,Times!$A:$D,3,FALSE)</f>
        <v>0.4861111111111111</v>
      </c>
      <c r="C13" s="16">
        <f>VLOOKUP($D13&amp;E13,Times!$A:$D,4,FALSE)</f>
        <v>0.5</v>
      </c>
      <c r="D13">
        <v>10</v>
      </c>
      <c r="E13" t="s">
        <v>322</v>
      </c>
      <c r="F13">
        <v>4</v>
      </c>
      <c r="G13" s="96" t="str">
        <f>VLOOKUP($F13,AcademicPresentations!$A:$E,2,FALSE)</f>
        <v>A Data System for Visualizing 4-D Atmospheric CO2 Models and Data</v>
      </c>
    </row>
    <row r="14" spans="1:7" ht="15">
      <c r="A14" t="str">
        <f>VLOOKUP($D14&amp;E14,Times!$A:$D,2,FALSE)</f>
        <v>22.10.2009</v>
      </c>
      <c r="B14" s="16">
        <f>VLOOKUP($D14&amp;E14,Times!$A:$D,3,FALSE)</f>
        <v>0.4861111111111111</v>
      </c>
      <c r="C14" s="16">
        <f>VLOOKUP($D14&amp;E14,Times!$A:$D,4,FALSE)</f>
        <v>0.5</v>
      </c>
      <c r="D14">
        <v>10</v>
      </c>
      <c r="E14" t="s">
        <v>322</v>
      </c>
      <c r="F14">
        <v>4</v>
      </c>
      <c r="G14" s="96">
        <f>VLOOKUP($F14,AcademicPresentations!$A:$E,4,FALSE)</f>
        <v>0</v>
      </c>
    </row>
    <row r="15" spans="1:7" ht="15">
      <c r="A15" t="str">
        <f>VLOOKUP($D15&amp;E15,Times!$A:$D,2,FALSE)</f>
        <v>22.10.2009</v>
      </c>
      <c r="B15" s="16">
        <f>VLOOKUP($D15&amp;E15,Times!$A:$D,3,FALSE)</f>
        <v>0.5416666666666666</v>
      </c>
      <c r="C15" s="16">
        <f>VLOOKUP($D15&amp;E15,Times!$A:$D,4,FALSE)</f>
        <v>0.5555555555555556</v>
      </c>
      <c r="D15">
        <v>11</v>
      </c>
      <c r="E15" t="s">
        <v>261</v>
      </c>
      <c r="F15">
        <v>5</v>
      </c>
      <c r="G15" s="96" t="str">
        <f>VLOOKUP($F15,AcademicPresentations!$A:$E,3,FALSE)</f>
        <v>Raffaele de Amicis, Giuseppe Conti, Bruno Simões, Stefano Piffer</v>
      </c>
    </row>
    <row r="16" spans="1:7" ht="15">
      <c r="A16" t="str">
        <f>VLOOKUP($D16&amp;E16,Times!$A:$D,2,FALSE)</f>
        <v>22.10.2009</v>
      </c>
      <c r="B16" s="16">
        <f>VLOOKUP($D16&amp;E16,Times!$A:$D,3,FALSE)</f>
        <v>0.5416666666666666</v>
      </c>
      <c r="C16" s="16">
        <f>VLOOKUP($D16&amp;E16,Times!$A:$D,4,FALSE)</f>
        <v>0.5555555555555556</v>
      </c>
      <c r="D16">
        <v>11</v>
      </c>
      <c r="E16" t="s">
        <v>261</v>
      </c>
      <c r="F16">
        <v>5</v>
      </c>
      <c r="G16" s="96" t="str">
        <f>VLOOKUP($F16,AcademicPresentations!$A:$E,2,FALSE)</f>
        <v>User-friendly interactive WPS programming</v>
      </c>
    </row>
    <row r="17" spans="1:7" ht="15">
      <c r="A17" t="str">
        <f>VLOOKUP($D17&amp;E17,Times!$A:$D,2,FALSE)</f>
        <v>22.10.2009</v>
      </c>
      <c r="B17" s="16">
        <f>VLOOKUP($D17&amp;E17,Times!$A:$D,3,FALSE)</f>
        <v>0.5416666666666666</v>
      </c>
      <c r="C17" s="16">
        <f>VLOOKUP($D17&amp;E17,Times!$A:$D,4,FALSE)</f>
        <v>0.5555555555555556</v>
      </c>
      <c r="D17">
        <v>11</v>
      </c>
      <c r="E17" t="s">
        <v>261</v>
      </c>
      <c r="F17">
        <v>5</v>
      </c>
      <c r="G17" s="96">
        <f>VLOOKUP($F17,AcademicPresentations!$A:$E,4,FALSE)</f>
        <v>0</v>
      </c>
    </row>
    <row r="18" spans="1:7" ht="15">
      <c r="A18" t="str">
        <f>VLOOKUP($D18&amp;E18,Times!$A:$D,2,FALSE)</f>
        <v>22.10.2009</v>
      </c>
      <c r="B18" s="16">
        <f>VLOOKUP($D18&amp;E18,Times!$A:$D,3,FALSE)</f>
        <v>0.5590277777777778</v>
      </c>
      <c r="C18" s="16">
        <f>VLOOKUP($D18&amp;E18,Times!$A:$D,4,FALSE)</f>
        <v>0.5729166666666666</v>
      </c>
      <c r="D18">
        <v>11</v>
      </c>
      <c r="E18" t="s">
        <v>262</v>
      </c>
      <c r="F18">
        <v>6</v>
      </c>
      <c r="G18" s="96" t="str">
        <f>VLOOKUP($F18,AcademicPresentations!$A:$E,3,FALSE)</f>
        <v>Kwang Soo Kim, Doug MacKenzie</v>
      </c>
    </row>
    <row r="19" spans="1:7" ht="15">
      <c r="A19" t="str">
        <f>VLOOKUP($D19&amp;E19,Times!$A:$D,2,FALSE)</f>
        <v>22.10.2009</v>
      </c>
      <c r="B19" s="16">
        <f>VLOOKUP($D19&amp;E19,Times!$A:$D,3,FALSE)</f>
        <v>0.5590277777777778</v>
      </c>
      <c r="C19" s="16">
        <f>VLOOKUP($D19&amp;E19,Times!$A:$D,4,FALSE)</f>
        <v>0.5729166666666666</v>
      </c>
      <c r="D19">
        <v>11</v>
      </c>
      <c r="E19" t="s">
        <v>262</v>
      </c>
      <c r="F19">
        <v>6</v>
      </c>
      <c r="G19" s="96" t="str">
        <f>VLOOKUP($F19,AcademicPresentations!$A:$E,2,FALSE)</f>
        <v>Use of Cloud computing in impact assessment of climate change</v>
      </c>
    </row>
    <row r="20" spans="1:7" ht="15">
      <c r="A20" t="str">
        <f>VLOOKUP($D20&amp;E20,Times!$A:$D,2,FALSE)</f>
        <v>22.10.2009</v>
      </c>
      <c r="B20" s="16">
        <f>VLOOKUP($D20&amp;E20,Times!$A:$D,3,FALSE)</f>
        <v>0.5590277777777778</v>
      </c>
      <c r="C20" s="16">
        <f>VLOOKUP($D20&amp;E20,Times!$A:$D,4,FALSE)</f>
        <v>0.5729166666666666</v>
      </c>
      <c r="D20">
        <v>11</v>
      </c>
      <c r="E20" t="s">
        <v>262</v>
      </c>
      <c r="F20">
        <v>6</v>
      </c>
      <c r="G20" s="96">
        <f>VLOOKUP($F20,AcademicPresentations!$A:$E,4,FALSE)</f>
        <v>0</v>
      </c>
    </row>
    <row r="21" spans="1:7" ht="15">
      <c r="A21" t="str">
        <f>VLOOKUP($D21&amp;E21,Times!$A:$D,2,FALSE)</f>
        <v>22.10.2009</v>
      </c>
      <c r="B21" s="16">
        <f>VLOOKUP($D21&amp;E21,Times!$A:$D,3,FALSE)</f>
        <v>0.576388888888889</v>
      </c>
      <c r="C21" s="16">
        <f>VLOOKUP($D21&amp;E21,Times!$A:$D,4,FALSE)</f>
        <v>0.5902777777777778</v>
      </c>
      <c r="D21">
        <v>11</v>
      </c>
      <c r="E21" t="s">
        <v>263</v>
      </c>
      <c r="F21">
        <v>7</v>
      </c>
      <c r="G21" s="96" t="str">
        <f>VLOOKUP($F21,AcademicPresentations!$A:$E,3,FALSE)</f>
        <v>Bastian Baranski, Bastian Schäffer, Richard Redweik</v>
      </c>
    </row>
    <row r="22" spans="1:7" ht="15">
      <c r="A22" t="str">
        <f>VLOOKUP($D22&amp;E22,Times!$A:$D,2,FALSE)</f>
        <v>22.10.2009</v>
      </c>
      <c r="B22" s="16">
        <f>VLOOKUP($D22&amp;E22,Times!$A:$D,3,FALSE)</f>
        <v>0.576388888888889</v>
      </c>
      <c r="C22" s="16">
        <f>VLOOKUP($D22&amp;E22,Times!$A:$D,4,FALSE)</f>
        <v>0.5902777777777778</v>
      </c>
      <c r="D22">
        <v>11</v>
      </c>
      <c r="E22" t="s">
        <v>263</v>
      </c>
      <c r="F22">
        <v>7</v>
      </c>
      <c r="G22" s="96" t="str">
        <f>VLOOKUP($F22,AcademicPresentations!$A:$E,2,FALSE)</f>
        <v>Geoprocessing in the Clouds</v>
      </c>
    </row>
    <row r="23" spans="1:7" ht="15">
      <c r="A23" t="str">
        <f>VLOOKUP($D23&amp;E23,Times!$A:$D,2,FALSE)</f>
        <v>22.10.2009</v>
      </c>
      <c r="B23" s="16">
        <f>VLOOKUP($D23&amp;E23,Times!$A:$D,3,FALSE)</f>
        <v>0.576388888888889</v>
      </c>
      <c r="C23" s="16">
        <f>VLOOKUP($D23&amp;E23,Times!$A:$D,4,FALSE)</f>
        <v>0.5902777777777778</v>
      </c>
      <c r="D23">
        <v>11</v>
      </c>
      <c r="E23" t="s">
        <v>263</v>
      </c>
      <c r="F23">
        <v>7</v>
      </c>
      <c r="G23" s="96">
        <f>VLOOKUP($F23,AcademicPresentations!$A:$E,4,FALSE)</f>
        <v>0</v>
      </c>
    </row>
    <row r="24" spans="1:7" ht="15">
      <c r="A24" t="str">
        <f>VLOOKUP($D24&amp;E24,Times!$A:$D,2,FALSE)</f>
        <v>22.10.2009</v>
      </c>
      <c r="B24" s="16">
        <f>VLOOKUP($D24&amp;E24,Times!$A:$D,3,FALSE)</f>
        <v>0.5902777777777778</v>
      </c>
      <c r="C24" s="16">
        <f>VLOOKUP($D24&amp;E24,Times!$A:$D,4,FALSE)</f>
        <v>0.6041666666666666</v>
      </c>
      <c r="D24">
        <v>11</v>
      </c>
      <c r="E24" t="s">
        <v>322</v>
      </c>
      <c r="F24">
        <v>8</v>
      </c>
      <c r="G24" s="96" t="str">
        <f>VLOOKUP($F24,AcademicPresentations!$A:$E,3,FALSE)</f>
        <v>Rabih Dagher, Cristian Gadea, Bogdan Ionescu, Dan Ionescu and Robin Tropper</v>
      </c>
    </row>
    <row r="25" spans="1:7" ht="30">
      <c r="A25" t="str">
        <f>VLOOKUP($D25&amp;E25,Times!$A:$D,2,FALSE)</f>
        <v>22.10.2009</v>
      </c>
      <c r="B25" s="16">
        <f>VLOOKUP($D25&amp;E25,Times!$A:$D,3,FALSE)</f>
        <v>0.5902777777777778</v>
      </c>
      <c r="C25" s="16">
        <f>VLOOKUP($D25&amp;E25,Times!$A:$D,4,FALSE)</f>
        <v>0.6041666666666666</v>
      </c>
      <c r="D25">
        <v>11</v>
      </c>
      <c r="E25" t="s">
        <v>322</v>
      </c>
      <c r="F25">
        <v>8</v>
      </c>
      <c r="G25" s="96" t="str">
        <f>VLOOKUP($F25,AcademicPresentations!$A:$E,2,FALSE)</f>
        <v>Collaborative Web-Based Mapping of Real-Time Flight Simulator and Sensor Data</v>
      </c>
    </row>
    <row r="26" spans="1:7" ht="15">
      <c r="A26" t="str">
        <f>VLOOKUP($D26&amp;E26,Times!$A:$D,2,FALSE)</f>
        <v>22.10.2009</v>
      </c>
      <c r="B26" s="16">
        <f>VLOOKUP($D26&amp;E26,Times!$A:$D,3,FALSE)</f>
        <v>0.5902777777777778</v>
      </c>
      <c r="C26" s="16">
        <f>VLOOKUP($D26&amp;E26,Times!$A:$D,4,FALSE)</f>
        <v>0.6041666666666666</v>
      </c>
      <c r="D26">
        <v>11</v>
      </c>
      <c r="E26" t="s">
        <v>322</v>
      </c>
      <c r="F26">
        <v>8</v>
      </c>
      <c r="G26" s="96">
        <f>VLOOKUP($F26,AcademicPresentations!$A:$E,4,FALSE)</f>
        <v>0</v>
      </c>
    </row>
    <row r="27" spans="1:7" ht="15">
      <c r="A27" t="str">
        <f>VLOOKUP($D27&amp;E27,Times!$A:$D,2,FALSE)</f>
        <v>22.10.2009</v>
      </c>
      <c r="B27" s="16">
        <f>VLOOKUP($D27&amp;E27,Times!$A:$D,3,FALSE)</f>
        <v>0.625</v>
      </c>
      <c r="C27" s="16">
        <f>VLOOKUP($D27&amp;E27,Times!$A:$D,4,FALSE)</f>
        <v>0.638888888888889</v>
      </c>
      <c r="D27">
        <v>12</v>
      </c>
      <c r="E27" t="s">
        <v>261</v>
      </c>
      <c r="F27">
        <v>9</v>
      </c>
      <c r="G27" s="96" t="str">
        <f>VLOOKUP($F27,AcademicPresentations!$A:$E,3,FALSE)</f>
        <v>Harold A. Dunsford Jr., Daniel P. Ames</v>
      </c>
    </row>
    <row r="28" spans="1:7" ht="15">
      <c r="A28" t="str">
        <f>VLOOKUP($D28&amp;E28,Times!$A:$D,2,FALSE)</f>
        <v>22.10.2009</v>
      </c>
      <c r="B28" s="16">
        <f>VLOOKUP($D28&amp;E28,Times!$A:$D,3,FALSE)</f>
        <v>0.625</v>
      </c>
      <c r="C28" s="16">
        <f>VLOOKUP($D28&amp;E28,Times!$A:$D,4,FALSE)</f>
        <v>0.638888888888889</v>
      </c>
      <c r="D28">
        <v>12</v>
      </c>
      <c r="E28" t="s">
        <v>261</v>
      </c>
      <c r="F28">
        <v>9</v>
      </c>
      <c r="G28" s="96" t="str">
        <f>VLOOKUP($F28,AcademicPresentations!$A:$E,2,FALSE)</f>
        <v>MapWindow 6.0: An Extensible Architecture for Cartographic Symbology</v>
      </c>
    </row>
    <row r="29" spans="1:7" ht="15">
      <c r="A29" t="str">
        <f>VLOOKUP($D29&amp;E29,Times!$A:$D,2,FALSE)</f>
        <v>22.10.2009</v>
      </c>
      <c r="B29" s="16">
        <f>VLOOKUP($D29&amp;E29,Times!$A:$D,3,FALSE)</f>
        <v>0.625</v>
      </c>
      <c r="C29" s="16">
        <f>VLOOKUP($D29&amp;E29,Times!$A:$D,4,FALSE)</f>
        <v>0.638888888888889</v>
      </c>
      <c r="D29">
        <v>12</v>
      </c>
      <c r="E29" t="s">
        <v>261</v>
      </c>
      <c r="F29">
        <v>9</v>
      </c>
      <c r="G29" s="96">
        <f>VLOOKUP($F29,AcademicPresentations!$A:$E,4,FALSE)</f>
        <v>0</v>
      </c>
    </row>
    <row r="30" spans="1:7" ht="15">
      <c r="A30" t="str">
        <f>VLOOKUP($D30&amp;E30,Times!$A:$D,2,FALSE)</f>
        <v>22.10.2009</v>
      </c>
      <c r="B30" s="16">
        <f>VLOOKUP($D30&amp;E30,Times!$A:$D,3,FALSE)</f>
        <v>0.642361111111111</v>
      </c>
      <c r="C30" s="16">
        <f>VLOOKUP($D30&amp;E30,Times!$A:$D,4,FALSE)</f>
        <v>0.65625</v>
      </c>
      <c r="D30">
        <v>12</v>
      </c>
      <c r="E30" t="s">
        <v>262</v>
      </c>
      <c r="F30">
        <v>10</v>
      </c>
      <c r="G30" s="96" t="str">
        <f>VLOOKUP($F30,AcademicPresentations!$A:$E,3,FALSE)</f>
        <v>Daisuke Yoshida, Xianfeng Song, Venkatesh Raghavan</v>
      </c>
    </row>
    <row r="31" spans="1:7" ht="30">
      <c r="A31" t="str">
        <f>VLOOKUP($D31&amp;E31,Times!$A:$D,2,FALSE)</f>
        <v>22.10.2009</v>
      </c>
      <c r="B31" s="16">
        <f>VLOOKUP($D31&amp;E31,Times!$A:$D,3,FALSE)</f>
        <v>0.642361111111111</v>
      </c>
      <c r="C31" s="16">
        <f>VLOOKUP($D31&amp;E31,Times!$A:$D,4,FALSE)</f>
        <v>0.65625</v>
      </c>
      <c r="D31">
        <v>12</v>
      </c>
      <c r="E31" t="s">
        <v>262</v>
      </c>
      <c r="F31">
        <v>10</v>
      </c>
      <c r="G31" s="96" t="str">
        <f>VLOOKUP($F31,AcademicPresentations!$A:$E,2,FALSE)</f>
        <v>Development of Track Log &amp; POI Management System using Free and Open Source Software</v>
      </c>
    </row>
    <row r="32" spans="1:7" ht="15">
      <c r="A32" t="str">
        <f>VLOOKUP($D32&amp;E32,Times!$A:$D,2,FALSE)</f>
        <v>22.10.2009</v>
      </c>
      <c r="B32" s="16">
        <f>VLOOKUP($D32&amp;E32,Times!$A:$D,3,FALSE)</f>
        <v>0.642361111111111</v>
      </c>
      <c r="C32" s="16">
        <f>VLOOKUP($D32&amp;E32,Times!$A:$D,4,FALSE)</f>
        <v>0.65625</v>
      </c>
      <c r="D32">
        <v>12</v>
      </c>
      <c r="E32" t="s">
        <v>262</v>
      </c>
      <c r="F32">
        <v>10</v>
      </c>
      <c r="G32" s="96">
        <f>VLOOKUP($F32,AcademicPresentations!$A:$E,4,FALSE)</f>
        <v>0</v>
      </c>
    </row>
    <row r="33" spans="1:7" ht="15">
      <c r="A33" t="str">
        <f>VLOOKUP($D33&amp;E33,Times!$A:$D,2,FALSE)</f>
        <v>22.10.2009</v>
      </c>
      <c r="B33" s="16">
        <f>VLOOKUP($D33&amp;E33,Times!$A:$D,3,FALSE)</f>
        <v>0.6597222222222222</v>
      </c>
      <c r="C33" s="16">
        <f>VLOOKUP($D33&amp;E33,Times!$A:$D,4,FALSE)</f>
        <v>0.6736111111111112</v>
      </c>
      <c r="D33">
        <v>12</v>
      </c>
      <c r="E33" t="s">
        <v>263</v>
      </c>
      <c r="F33">
        <v>11</v>
      </c>
      <c r="G33" s="96" t="str">
        <f>VLOOKUP($F33,AcademicPresentations!$A:$E,3,FALSE)</f>
        <v>Alfonso Vitti, Paolo Zatelli</v>
      </c>
    </row>
    <row r="34" spans="1:7" ht="15">
      <c r="A34" t="str">
        <f>VLOOKUP($D34&amp;E34,Times!$A:$D,2,FALSE)</f>
        <v>22.10.2009</v>
      </c>
      <c r="B34" s="16">
        <f>VLOOKUP($D34&amp;E34,Times!$A:$D,3,FALSE)</f>
        <v>0.6597222222222222</v>
      </c>
      <c r="C34" s="16">
        <f>VLOOKUP($D34&amp;E34,Times!$A:$D,4,FALSE)</f>
        <v>0.6736111111111112</v>
      </c>
      <c r="D34">
        <v>12</v>
      </c>
      <c r="E34" t="s">
        <v>263</v>
      </c>
      <c r="F34">
        <v>11</v>
      </c>
      <c r="G34" s="96" t="str">
        <f>VLOOKUP($F34,AcademicPresentations!$A:$E,2,FALSE)</f>
        <v>Images analysis improvement by variational segmentation in GRASS GIS</v>
      </c>
    </row>
    <row r="35" spans="1:7" ht="15">
      <c r="A35" t="str">
        <f>VLOOKUP($D35&amp;E35,Times!$A:$D,2,FALSE)</f>
        <v>22.10.2009</v>
      </c>
      <c r="B35" s="16">
        <f>VLOOKUP($D35&amp;E35,Times!$A:$D,3,FALSE)</f>
        <v>0.6597222222222222</v>
      </c>
      <c r="C35" s="16">
        <f>VLOOKUP($D35&amp;E35,Times!$A:$D,4,FALSE)</f>
        <v>0.6736111111111112</v>
      </c>
      <c r="D35">
        <v>12</v>
      </c>
      <c r="E35" t="s">
        <v>263</v>
      </c>
      <c r="F35">
        <v>11</v>
      </c>
      <c r="G35" s="96">
        <f>VLOOKUP($F35,AcademicPresentations!$A:$E,4,FALSE)</f>
        <v>0</v>
      </c>
    </row>
    <row r="36" spans="1:7" ht="15">
      <c r="A36" t="str">
        <f>VLOOKUP($D36&amp;E36,Times!$A:$D,2,FALSE)</f>
        <v>22.10.2009</v>
      </c>
      <c r="B36" s="16">
        <f>VLOOKUP($D36&amp;E36,Times!$A:$D,3,FALSE)</f>
        <v>0.6736111111111112</v>
      </c>
      <c r="C36" s="16">
        <f>VLOOKUP($D36&amp;E36,Times!$A:$D,4,FALSE)</f>
        <v>0.6875</v>
      </c>
      <c r="D36">
        <v>12</v>
      </c>
      <c r="E36" t="s">
        <v>322</v>
      </c>
      <c r="F36">
        <v>12</v>
      </c>
      <c r="G36" s="96" t="str">
        <f>VLOOKUP($F36,AcademicPresentations!$A:$E,3,FALSE)</f>
        <v>Brian Marchionni, Daniel P. Ames, Harold Dunsford</v>
      </c>
    </row>
    <row r="37" spans="1:7" ht="15">
      <c r="A37" t="str">
        <f>VLOOKUP($D37&amp;E37,Times!$A:$D,2,FALSE)</f>
        <v>22.10.2009</v>
      </c>
      <c r="B37" s="16">
        <f>VLOOKUP($D37&amp;E37,Times!$A:$D,3,FALSE)</f>
        <v>0.6736111111111112</v>
      </c>
      <c r="C37" s="16">
        <f>VLOOKUP($D37&amp;E37,Times!$A:$D,4,FALSE)</f>
        <v>0.6875</v>
      </c>
      <c r="D37">
        <v>12</v>
      </c>
      <c r="E37" t="s">
        <v>322</v>
      </c>
      <c r="F37">
        <v>12</v>
      </c>
      <c r="G37" s="96" t="str">
        <f>VLOOKUP($F37,AcademicPresentations!$A:$E,2,FALSE)</f>
        <v>MapWindow Modeler - A Modular Spatial Modeling Environment for GIS</v>
      </c>
    </row>
    <row r="38" spans="1:7" ht="15">
      <c r="A38" t="str">
        <f>VLOOKUP($D38&amp;E38,Times!$A:$D,2,FALSE)</f>
        <v>22.10.2009</v>
      </c>
      <c r="B38" s="16">
        <f>VLOOKUP($D38&amp;E38,Times!$A:$D,3,FALSE)</f>
        <v>0.6736111111111112</v>
      </c>
      <c r="C38" s="16">
        <f>VLOOKUP($D38&amp;E38,Times!$A:$D,4,FALSE)</f>
        <v>0.6875</v>
      </c>
      <c r="D38">
        <v>12</v>
      </c>
      <c r="E38" t="s">
        <v>322</v>
      </c>
      <c r="F38">
        <v>12</v>
      </c>
      <c r="G38" s="96">
        <f>VLOOKUP($F38,AcademicPresentations!$A:$E,4,FALSE)</f>
        <v>0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zoomScale="93" zoomScaleNormal="93" zoomScalePageLayoutView="0" workbookViewId="0" topLeftCell="A1">
      <selection activeCell="O6" sqref="O6"/>
    </sheetView>
  </sheetViews>
  <sheetFormatPr defaultColWidth="9.140625" defaultRowHeight="15"/>
  <cols>
    <col min="1" max="1" width="10.140625" style="0" bestFit="1" customWidth="1"/>
    <col min="2" max="2" width="11.00390625" style="0" bestFit="1" customWidth="1"/>
    <col min="3" max="3" width="12.140625" style="0" bestFit="1" customWidth="1"/>
    <col min="4" max="4" width="7.8515625" style="0" bestFit="1" customWidth="1"/>
    <col min="5" max="5" width="4.421875" style="0" bestFit="1" customWidth="1"/>
    <col min="6" max="6" width="3.00390625" style="0" bestFit="1" customWidth="1"/>
    <col min="7" max="7" width="30.7109375" style="0" customWidth="1"/>
    <col min="8" max="8" width="3.00390625" style="0" bestFit="1" customWidth="1"/>
    <col min="9" max="9" width="30.7109375" style="0" customWidth="1"/>
    <col min="10" max="10" width="3.00390625" style="0" bestFit="1" customWidth="1"/>
    <col min="11" max="11" width="30.7109375" style="0" customWidth="1"/>
    <col min="12" max="12" width="3.00390625" style="0" bestFit="1" customWidth="1"/>
    <col min="13" max="13" width="30.7109375" style="0" customWidth="1"/>
    <col min="14" max="14" width="3.28125" style="0" bestFit="1" customWidth="1"/>
    <col min="15" max="15" width="30.7109375" style="0" customWidth="1"/>
  </cols>
  <sheetData>
    <row r="1" spans="7:15" ht="15">
      <c r="G1" s="100">
        <v>70</v>
      </c>
      <c r="H1" s="100"/>
      <c r="I1" s="100">
        <v>70</v>
      </c>
      <c r="J1" s="100"/>
      <c r="K1" s="100">
        <v>80</v>
      </c>
      <c r="L1" s="100"/>
      <c r="M1" s="100">
        <v>170</v>
      </c>
      <c r="N1" s="100"/>
      <c r="O1" s="100">
        <v>50</v>
      </c>
    </row>
    <row r="2" spans="1:15" ht="15">
      <c r="A2" s="86" t="s">
        <v>0</v>
      </c>
      <c r="B2" s="87" t="s">
        <v>1</v>
      </c>
      <c r="C2" s="87" t="s">
        <v>2</v>
      </c>
      <c r="D2" s="86" t="s">
        <v>3</v>
      </c>
      <c r="E2" s="86" t="s">
        <v>260</v>
      </c>
      <c r="F2" s="88" t="s">
        <v>259</v>
      </c>
      <c r="G2" s="89" t="s">
        <v>382</v>
      </c>
      <c r="H2" s="88" t="s">
        <v>259</v>
      </c>
      <c r="I2" s="103" t="s">
        <v>9</v>
      </c>
      <c r="J2" s="88" t="s">
        <v>259</v>
      </c>
      <c r="K2" s="89" t="s">
        <v>11</v>
      </c>
      <c r="L2" s="88" t="s">
        <v>259</v>
      </c>
      <c r="M2" s="103" t="s">
        <v>13</v>
      </c>
      <c r="N2" s="102" t="s">
        <v>259</v>
      </c>
      <c r="O2" s="101" t="s">
        <v>383</v>
      </c>
    </row>
    <row r="3" spans="1:15" ht="30">
      <c r="A3" t="str">
        <f>VLOOKUP($D3&amp;E3,Times!$A:$D,2,FALSE)</f>
        <v>20.10.2009</v>
      </c>
      <c r="B3" s="16">
        <f>VLOOKUP($D3&amp;E3,Times!$A:$D,3,FALSE)</f>
        <v>0.375</v>
      </c>
      <c r="C3" s="16">
        <f>VLOOKUP($D3&amp;E3,Times!$A:$D,4,FALSE)</f>
        <v>0.5</v>
      </c>
      <c r="D3">
        <v>13</v>
      </c>
      <c r="E3" t="s">
        <v>261</v>
      </c>
      <c r="F3">
        <v>3</v>
      </c>
      <c r="G3" s="96" t="str">
        <f>VLOOKUP($F3,Workshops!$A:$E,3,FALSE)</f>
        <v>Mark Leslie, Paul Ramsey, Mike Pumphrey</v>
      </c>
      <c r="H3">
        <v>6</v>
      </c>
      <c r="I3" s="96" t="str">
        <f>VLOOKUP($H3,Workshops!$A:$E,3,FALSE)</f>
        <v>Tim Schaub, Roald de Wit</v>
      </c>
      <c r="J3">
        <v>2</v>
      </c>
      <c r="K3" s="96" t="str">
        <f>VLOOKUP($J3,Workshops!$A:$E,3,FALSE)</f>
        <v>Jeff McKenna, Tyler Mitchell, Pericles Nacionales</v>
      </c>
      <c r="L3">
        <v>1</v>
      </c>
      <c r="M3" s="96" t="str">
        <f>VLOOKUP($L3,Workshops!$A:$E,3,FALSE)</f>
        <v>Thierry Badard, Etienne Dubé</v>
      </c>
      <c r="N3">
        <v>10</v>
      </c>
      <c r="O3" s="96" t="str">
        <f>VLOOKUP($N3,Workshops!$A:$E,3,FALSE)</f>
        <v>Justin Deoliveira, Andrea Aime</v>
      </c>
    </row>
    <row r="4" spans="1:15" ht="45">
      <c r="A4" t="str">
        <f>VLOOKUP($D4&amp;E4,Times!$A:$D,2,FALSE)</f>
        <v>20.10.2009</v>
      </c>
      <c r="B4" s="16">
        <f>VLOOKUP($D4&amp;E4,Times!$A:$D,3,FALSE)</f>
        <v>0.375</v>
      </c>
      <c r="C4" s="16">
        <f>VLOOKUP($D4&amp;E4,Times!$A:$D,4,FALSE)</f>
        <v>0.5</v>
      </c>
      <c r="D4">
        <v>13</v>
      </c>
      <c r="E4" t="s">
        <v>261</v>
      </c>
      <c r="F4">
        <v>3</v>
      </c>
      <c r="G4" s="96" t="str">
        <f>VLOOKUP($F4,Workshops!$A:$E,2,FALSE)</f>
        <v>Introduction to PostGIS</v>
      </c>
      <c r="H4">
        <v>6</v>
      </c>
      <c r="I4" s="96" t="str">
        <f>VLOOKUP($H4,Workshops!$A:$E,2,FALSE)</f>
        <v>OpenLayers - Your Foundation for Browser Based Mapping</v>
      </c>
      <c r="J4">
        <v>2</v>
      </c>
      <c r="K4" s="96" t="str">
        <f>VLOOKUP($J4,Workshops!$A:$E,2,FALSE)</f>
        <v>Getting Started with MapServer</v>
      </c>
      <c r="L4">
        <v>1</v>
      </c>
      <c r="M4" s="96" t="str">
        <f>VLOOKUP($L4,Workshops!$A:$E,2,FALSE)</f>
        <v>Geospatial BI with FOSS: an introduction to GeoMondrian and Spatialytics</v>
      </c>
      <c r="N4">
        <v>10</v>
      </c>
      <c r="O4" s="96" t="str">
        <f>VLOOKUP($N4,Workshops!$A:$E,2,FALSE)</f>
        <v>Working with GeoServer</v>
      </c>
    </row>
    <row r="5" spans="1:15" ht="30">
      <c r="A5" t="str">
        <f>VLOOKUP($D5&amp;E5,Times!$A:$D,2,FALSE)</f>
        <v>20.10.2009</v>
      </c>
      <c r="B5" s="16">
        <f>VLOOKUP($D5&amp;E5,Times!$A:$D,3,FALSE)</f>
        <v>0.5416666666666666</v>
      </c>
      <c r="C5" s="16">
        <f>VLOOKUP($D5&amp;E5,Times!$A:$D,4,FALSE)</f>
        <v>0.6666666666666666</v>
      </c>
      <c r="D5">
        <v>13</v>
      </c>
      <c r="E5" t="s">
        <v>262</v>
      </c>
      <c r="F5">
        <v>9</v>
      </c>
      <c r="G5" s="96" t="str">
        <f>VLOOKUP($F5,Workshops!$A:$E,3,FALSE)</f>
        <v>Claude Philipona, Cédric Moullet, Eric Lemoine</v>
      </c>
      <c r="H5">
        <v>8</v>
      </c>
      <c r="I5" s="96" t="str">
        <f>VLOOKUP($H5,Workshops!$A:$E,3,FALSE)</f>
        <v>Paolo Zatelli, Marco Ciolli, Clara Tattoni</v>
      </c>
      <c r="J5">
        <v>7</v>
      </c>
      <c r="K5" s="96" t="str">
        <f>VLOOKUP($J5,Workshops!$A:$E,3,FALSE)</f>
        <v>Jeroen Ticheler, François Prunayre</v>
      </c>
      <c r="L5">
        <v>4</v>
      </c>
      <c r="M5" s="96" t="str">
        <f>VLOOKUP($L5,Workshops!$A:$E,3,FALSE)</f>
        <v>Justin Deoliveira, Andrea Aime, Paul Ramsey, Tim Schaub</v>
      </c>
      <c r="N5">
        <v>5</v>
      </c>
      <c r="O5" s="96" t="str">
        <f>VLOOKUP($N5,Workshops!$A:$E,3,FALSE)</f>
        <v>Arne Kepp, Jim Groffen</v>
      </c>
    </row>
    <row r="6" spans="1:15" ht="45">
      <c r="A6" t="str">
        <f>VLOOKUP($D6&amp;E6,Times!$A:$D,2,FALSE)</f>
        <v>20.10.2009</v>
      </c>
      <c r="B6" s="16">
        <f>VLOOKUP($D6&amp;E6,Times!$A:$D,3,FALSE)</f>
        <v>0.5416666666666666</v>
      </c>
      <c r="C6" s="16">
        <f>VLOOKUP($D6&amp;E6,Times!$A:$D,4,FALSE)</f>
        <v>0.6666666666666666</v>
      </c>
      <c r="D6">
        <v>13</v>
      </c>
      <c r="E6" t="s">
        <v>262</v>
      </c>
      <c r="F6">
        <v>9</v>
      </c>
      <c r="G6" s="96" t="str">
        <f>VLOOKUP($F6,Workshops!$A:$E,2,FALSE)</f>
        <v>Practical introduction to MapFish, the web 2.0 mapping application framework</v>
      </c>
      <c r="H6">
        <v>8</v>
      </c>
      <c r="I6" s="96" t="str">
        <f>VLOOKUP($H6,Workshops!$A:$E,2,FALSE)</f>
        <v>Practical Introduction to GRASS and related software for beginners</v>
      </c>
      <c r="J6">
        <v>7</v>
      </c>
      <c r="K6" s="96" t="str">
        <f>VLOOKUP($J6,Workshops!$A:$E,2,FALSE)</f>
        <v>Organizing your geospatial data and services using GeoNetwork opensource</v>
      </c>
      <c r="L6">
        <v>4</v>
      </c>
      <c r="M6" s="96" t="str">
        <f>VLOOKUP($L6,Workshops!$A:$E,2,FALSE)</f>
        <v>Introduction to the Open GeoStack: PostGIS, GeoServer, GeoWebCache, and OpenLayers</v>
      </c>
      <c r="N6">
        <v>5</v>
      </c>
      <c r="O6" s="96" t="str">
        <f>VLOOKUP($N6,Workshops!$A:$E,2,FALSE)</f>
        <v>Making Maps Fast - Performance tuning and Tile Caching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61.421875" style="0" bestFit="1" customWidth="1"/>
    <col min="3" max="3" width="57.57421875" style="0" bestFit="1" customWidth="1"/>
    <col min="4" max="4" width="25.7109375" style="0" customWidth="1"/>
    <col min="5" max="5" width="71.140625" style="106" bestFit="1" customWidth="1"/>
  </cols>
  <sheetData>
    <row r="1" spans="1:5" ht="15">
      <c r="A1" s="91" t="s">
        <v>29</v>
      </c>
      <c r="B1" s="91" t="s">
        <v>30</v>
      </c>
      <c r="C1" s="91" t="s">
        <v>31</v>
      </c>
      <c r="D1" s="91" t="s">
        <v>4</v>
      </c>
      <c r="E1" s="104" t="s">
        <v>384</v>
      </c>
    </row>
    <row r="2" spans="1:5" ht="15">
      <c r="A2" s="92">
        <v>1</v>
      </c>
      <c r="B2" s="95" t="s">
        <v>361</v>
      </c>
      <c r="C2" s="95" t="s">
        <v>370</v>
      </c>
      <c r="D2" s="92"/>
      <c r="E2" s="105"/>
    </row>
    <row r="3" spans="1:4" ht="15">
      <c r="A3" s="92">
        <v>2</v>
      </c>
      <c r="B3" s="95" t="s">
        <v>362</v>
      </c>
      <c r="C3" s="95" t="s">
        <v>371</v>
      </c>
      <c r="D3" s="92"/>
    </row>
    <row r="4" spans="1:4" ht="15">
      <c r="A4" s="92">
        <v>3</v>
      </c>
      <c r="B4" s="95" t="s">
        <v>363</v>
      </c>
      <c r="C4" s="95" t="s">
        <v>372</v>
      </c>
      <c r="D4" s="92"/>
    </row>
    <row r="5" spans="1:4" ht="15">
      <c r="A5" s="92">
        <v>4</v>
      </c>
      <c r="B5" s="95" t="s">
        <v>364</v>
      </c>
      <c r="C5" s="95" t="s">
        <v>373</v>
      </c>
      <c r="D5" s="92"/>
    </row>
    <row r="6" spans="1:4" ht="15">
      <c r="A6" s="92">
        <v>5</v>
      </c>
      <c r="B6" s="95" t="s">
        <v>290</v>
      </c>
      <c r="C6" s="95" t="s">
        <v>324</v>
      </c>
      <c r="D6" s="92"/>
    </row>
    <row r="7" spans="1:4" ht="15">
      <c r="A7" s="92">
        <v>6</v>
      </c>
      <c r="B7" s="95" t="s">
        <v>365</v>
      </c>
      <c r="C7" s="95" t="s">
        <v>374</v>
      </c>
      <c r="D7" s="92"/>
    </row>
    <row r="8" spans="1:4" ht="15">
      <c r="A8" s="92">
        <v>7</v>
      </c>
      <c r="B8" s="95" t="s">
        <v>366</v>
      </c>
      <c r="C8" s="95" t="s">
        <v>375</v>
      </c>
      <c r="D8" s="92"/>
    </row>
    <row r="9" spans="1:4" ht="15">
      <c r="A9" s="92">
        <v>8</v>
      </c>
      <c r="B9" s="95" t="s">
        <v>367</v>
      </c>
      <c r="C9" s="95" t="s">
        <v>376</v>
      </c>
      <c r="D9" s="92"/>
    </row>
    <row r="10" spans="1:4" ht="15">
      <c r="A10" s="92">
        <v>9</v>
      </c>
      <c r="B10" s="95" t="s">
        <v>368</v>
      </c>
      <c r="C10" s="95" t="s">
        <v>377</v>
      </c>
      <c r="D10" s="92"/>
    </row>
    <row r="11" spans="1:4" ht="15">
      <c r="A11" s="92">
        <v>10</v>
      </c>
      <c r="B11" s="95" t="s">
        <v>369</v>
      </c>
      <c r="C11" s="95" t="s">
        <v>378</v>
      </c>
      <c r="D11" s="92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="94" zoomScaleNormal="94" zoomScalePageLayoutView="0" workbookViewId="0" topLeftCell="B1">
      <selection activeCell="A1" sqref="A1:D1"/>
    </sheetView>
  </sheetViews>
  <sheetFormatPr defaultColWidth="9.140625" defaultRowHeight="15"/>
  <cols>
    <col min="1" max="1" width="9.140625" style="90" customWidth="1"/>
    <col min="2" max="2" width="125.28125" style="90" bestFit="1" customWidth="1"/>
    <col min="3" max="3" width="52.421875" style="90" bestFit="1" customWidth="1"/>
    <col min="4" max="4" width="24.8515625" style="90" bestFit="1" customWidth="1"/>
    <col min="5" max="16384" width="9.140625" style="90" customWidth="1"/>
  </cols>
  <sheetData>
    <row r="1" spans="1:4" ht="15">
      <c r="A1" s="91" t="s">
        <v>29</v>
      </c>
      <c r="B1" s="91" t="s">
        <v>30</v>
      </c>
      <c r="C1" s="91" t="s">
        <v>31</v>
      </c>
      <c r="D1" s="91" t="s">
        <v>4</v>
      </c>
    </row>
    <row r="2" spans="1:4" ht="15.75">
      <c r="A2" s="92">
        <v>1</v>
      </c>
      <c r="B2" s="93" t="s">
        <v>20</v>
      </c>
      <c r="C2" s="94" t="s">
        <v>284</v>
      </c>
      <c r="D2" s="95" t="s">
        <v>285</v>
      </c>
    </row>
    <row r="3" spans="1:4" ht="15.75">
      <c r="A3" s="92">
        <v>2</v>
      </c>
      <c r="B3" s="93" t="s">
        <v>286</v>
      </c>
      <c r="C3" s="95" t="s">
        <v>323</v>
      </c>
      <c r="D3" s="95" t="s">
        <v>317</v>
      </c>
    </row>
    <row r="4" spans="1:4" ht="15.75">
      <c r="A4" s="92">
        <v>3</v>
      </c>
      <c r="B4" s="93" t="s">
        <v>287</v>
      </c>
      <c r="C4" s="94" t="s">
        <v>288</v>
      </c>
      <c r="D4" s="95" t="s">
        <v>289</v>
      </c>
    </row>
    <row r="5" spans="1:4" ht="15.75">
      <c r="A5" s="92">
        <v>4</v>
      </c>
      <c r="B5" s="93" t="s">
        <v>290</v>
      </c>
      <c r="C5" s="95" t="s">
        <v>324</v>
      </c>
      <c r="D5" s="92" t="s">
        <v>291</v>
      </c>
    </row>
    <row r="6" spans="1:4" ht="15.75">
      <c r="A6" s="92">
        <v>5</v>
      </c>
      <c r="B6" s="93" t="s">
        <v>292</v>
      </c>
      <c r="C6" s="94" t="s">
        <v>294</v>
      </c>
      <c r="D6" s="92" t="s">
        <v>296</v>
      </c>
    </row>
    <row r="7" spans="1:4" ht="15.75">
      <c r="A7" s="92">
        <v>6</v>
      </c>
      <c r="B7" s="93" t="s">
        <v>293</v>
      </c>
      <c r="C7" s="95" t="s">
        <v>325</v>
      </c>
      <c r="D7" s="95" t="s">
        <v>295</v>
      </c>
    </row>
    <row r="8" spans="1:4" ht="15.75">
      <c r="A8" s="92">
        <v>7</v>
      </c>
      <c r="B8" s="93" t="s">
        <v>297</v>
      </c>
      <c r="C8" s="94" t="s">
        <v>299</v>
      </c>
      <c r="D8" s="92" t="s">
        <v>296</v>
      </c>
    </row>
    <row r="9" spans="1:4" ht="15.75">
      <c r="A9" s="92">
        <v>8</v>
      </c>
      <c r="B9" s="93" t="s">
        <v>298</v>
      </c>
      <c r="C9" s="94" t="s">
        <v>300</v>
      </c>
      <c r="D9" s="92" t="s">
        <v>301</v>
      </c>
    </row>
    <row r="10" spans="1:4" ht="15.75">
      <c r="A10" s="92">
        <v>9</v>
      </c>
      <c r="B10" s="93" t="s">
        <v>312</v>
      </c>
      <c r="C10" s="95" t="s">
        <v>326</v>
      </c>
      <c r="D10" s="92" t="s">
        <v>38</v>
      </c>
    </row>
    <row r="11" spans="1:4" ht="15.75">
      <c r="A11" s="92">
        <v>10</v>
      </c>
      <c r="B11" s="93" t="s">
        <v>313</v>
      </c>
      <c r="C11" s="95" t="s">
        <v>327</v>
      </c>
      <c r="D11" s="92" t="s">
        <v>291</v>
      </c>
    </row>
    <row r="12" spans="1:4" ht="15.75">
      <c r="A12" s="92">
        <v>11</v>
      </c>
      <c r="B12" s="93" t="s">
        <v>314</v>
      </c>
      <c r="C12" s="94" t="s">
        <v>257</v>
      </c>
      <c r="D12" s="95" t="s">
        <v>258</v>
      </c>
    </row>
    <row r="13" spans="1:4" ht="15.75">
      <c r="A13" s="92">
        <v>12</v>
      </c>
      <c r="B13" s="93" t="s">
        <v>315</v>
      </c>
      <c r="C13" s="95" t="s">
        <v>328</v>
      </c>
      <c r="D13" s="92" t="s">
        <v>316</v>
      </c>
    </row>
  </sheetData>
  <sheetProtection/>
  <hyperlinks>
    <hyperlink ref="C2" r:id="rId1" display="http://2009.foss4g.org/presenters/index.html#presenter_31"/>
    <hyperlink ref="C4" r:id="rId2" display="http://2009.foss4g.org/presenters/index.html#presenter_37"/>
    <hyperlink ref="C6" r:id="rId3" display="http://2009.foss4g.org/presenters/index.html#presenter_30"/>
    <hyperlink ref="C8" r:id="rId4" display="http://2009.foss4g.org/presenters/index.html#presenter_25"/>
    <hyperlink ref="C9" r:id="rId5" display="http://2009.foss4g.org/presenters/index.html#presenter_36"/>
    <hyperlink ref="C12" r:id="rId6" display="http://2009.foss4g.org/presenters/index.html#presenter_29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8"/>
  <sheetViews>
    <sheetView zoomScale="73" zoomScaleNormal="73" zoomScalePageLayoutView="0" workbookViewId="0" topLeftCell="A43">
      <selection activeCell="A88" sqref="A88"/>
    </sheetView>
  </sheetViews>
  <sheetFormatPr defaultColWidth="9.140625" defaultRowHeight="15"/>
  <cols>
    <col min="1" max="1" width="5.57421875" style="5" bestFit="1" customWidth="1"/>
    <col min="2" max="2" width="119.00390625" style="5" bestFit="1" customWidth="1"/>
    <col min="3" max="3" width="62.140625" style="5" bestFit="1" customWidth="1"/>
    <col min="4" max="4" width="87.00390625" style="5" bestFit="1" customWidth="1"/>
    <col min="5" max="16384" width="9.140625" style="5" customWidth="1"/>
  </cols>
  <sheetData>
    <row r="1" spans="1:4" ht="13.5">
      <c r="A1" s="4" t="s">
        <v>29</v>
      </c>
      <c r="B1" s="4" t="s">
        <v>30</v>
      </c>
      <c r="C1" s="4" t="s">
        <v>31</v>
      </c>
      <c r="D1" s="4" t="s">
        <v>32</v>
      </c>
    </row>
    <row r="2" spans="1:4" ht="13.5">
      <c r="A2" s="6">
        <v>199</v>
      </c>
      <c r="B2" s="6" t="s">
        <v>33</v>
      </c>
      <c r="C2" s="5" t="s">
        <v>34</v>
      </c>
      <c r="D2" s="6" t="s">
        <v>35</v>
      </c>
    </row>
    <row r="3" spans="1:4" ht="13.5">
      <c r="A3" s="7">
        <v>110</v>
      </c>
      <c r="B3" s="7" t="s">
        <v>36</v>
      </c>
      <c r="C3" s="7" t="s">
        <v>37</v>
      </c>
      <c r="D3" s="7" t="s">
        <v>38</v>
      </c>
    </row>
    <row r="4" spans="1:4" ht="15">
      <c r="A4" s="7">
        <v>109</v>
      </c>
      <c r="B4" s="7" t="s">
        <v>39</v>
      </c>
      <c r="C4" s="8" t="s">
        <v>40</v>
      </c>
      <c r="D4" s="7" t="s">
        <v>41</v>
      </c>
    </row>
    <row r="5" spans="1:4" ht="13.5">
      <c r="A5" s="7">
        <v>148</v>
      </c>
      <c r="B5" s="7" t="s">
        <v>22</v>
      </c>
      <c r="C5" s="7" t="s">
        <v>42</v>
      </c>
      <c r="D5" s="7" t="s">
        <v>43</v>
      </c>
    </row>
    <row r="6" spans="1:4" ht="13.5">
      <c r="A6" s="7">
        <v>101</v>
      </c>
      <c r="B6" s="7" t="s">
        <v>23</v>
      </c>
      <c r="C6" s="7" t="s">
        <v>44</v>
      </c>
      <c r="D6" s="7" t="s">
        <v>45</v>
      </c>
    </row>
    <row r="7" spans="1:4" ht="13.5">
      <c r="A7" s="7">
        <v>46</v>
      </c>
      <c r="B7" s="7" t="s">
        <v>46</v>
      </c>
      <c r="C7" s="7" t="s">
        <v>47</v>
      </c>
      <c r="D7" s="7" t="s">
        <v>38</v>
      </c>
    </row>
    <row r="8" spans="1:4" ht="13.5">
      <c r="A8" s="7">
        <v>60</v>
      </c>
      <c r="B8" s="7" t="s">
        <v>48</v>
      </c>
      <c r="C8" s="7" t="s">
        <v>49</v>
      </c>
      <c r="D8" s="7" t="s">
        <v>50</v>
      </c>
    </row>
    <row r="9" spans="1:4" ht="13.5">
      <c r="A9" s="7">
        <v>5</v>
      </c>
      <c r="B9" s="7" t="s">
        <v>51</v>
      </c>
      <c r="C9" s="7" t="s">
        <v>52</v>
      </c>
      <c r="D9" s="7" t="s">
        <v>53</v>
      </c>
    </row>
    <row r="10" spans="1:4" ht="13.5">
      <c r="A10" s="7">
        <v>127</v>
      </c>
      <c r="B10" s="7" t="s">
        <v>54</v>
      </c>
      <c r="C10" s="7" t="s">
        <v>55</v>
      </c>
      <c r="D10" s="7" t="s">
        <v>56</v>
      </c>
    </row>
    <row r="11" spans="1:4" ht="13.5">
      <c r="A11" s="7">
        <v>77</v>
      </c>
      <c r="B11" s="7" t="s">
        <v>57</v>
      </c>
      <c r="C11" s="7" t="s">
        <v>58</v>
      </c>
      <c r="D11" s="7" t="s">
        <v>59</v>
      </c>
    </row>
    <row r="12" spans="1:4" ht="13.5">
      <c r="A12" s="7">
        <v>61</v>
      </c>
      <c r="B12" s="7" t="s">
        <v>60</v>
      </c>
      <c r="C12" s="7" t="s">
        <v>61</v>
      </c>
      <c r="D12" s="7" t="s">
        <v>62</v>
      </c>
    </row>
    <row r="13" spans="1:4" ht="13.5">
      <c r="A13" s="7">
        <v>89</v>
      </c>
      <c r="B13" s="7" t="s">
        <v>63</v>
      </c>
      <c r="C13" s="7" t="s">
        <v>64</v>
      </c>
      <c r="D13" s="7" t="s">
        <v>65</v>
      </c>
    </row>
    <row r="14" spans="1:4" ht="13.5">
      <c r="A14" s="7">
        <v>197</v>
      </c>
      <c r="B14" s="7" t="s">
        <v>66</v>
      </c>
      <c r="C14" s="7" t="s">
        <v>67</v>
      </c>
      <c r="D14" s="7" t="s">
        <v>68</v>
      </c>
    </row>
    <row r="15" spans="1:4" ht="13.5">
      <c r="A15" s="7">
        <v>21</v>
      </c>
      <c r="B15" s="7" t="s">
        <v>69</v>
      </c>
      <c r="C15" s="7" t="s">
        <v>70</v>
      </c>
      <c r="D15" s="7" t="s">
        <v>71</v>
      </c>
    </row>
    <row r="16" spans="1:4" ht="13.5">
      <c r="A16" s="7">
        <v>177</v>
      </c>
      <c r="B16" s="7" t="s">
        <v>72</v>
      </c>
      <c r="C16" s="7" t="s">
        <v>73</v>
      </c>
      <c r="D16" s="7" t="s">
        <v>74</v>
      </c>
    </row>
    <row r="17" spans="1:4" ht="13.5">
      <c r="A17" s="7">
        <v>47</v>
      </c>
      <c r="B17" s="7" t="s">
        <v>75</v>
      </c>
      <c r="C17" s="7" t="s">
        <v>76</v>
      </c>
      <c r="D17" s="7" t="s">
        <v>77</v>
      </c>
    </row>
    <row r="18" spans="1:4" ht="13.5">
      <c r="A18" s="7">
        <v>103</v>
      </c>
      <c r="B18" s="7" t="s">
        <v>78</v>
      </c>
      <c r="C18" s="7" t="s">
        <v>79</v>
      </c>
      <c r="D18" s="7" t="s">
        <v>38</v>
      </c>
    </row>
    <row r="19" spans="1:4" ht="13.5">
      <c r="A19" s="7">
        <v>13</v>
      </c>
      <c r="B19" s="7" t="s">
        <v>80</v>
      </c>
      <c r="C19" s="7" t="s">
        <v>81</v>
      </c>
      <c r="D19" s="7"/>
    </row>
    <row r="20" spans="1:4" ht="13.5">
      <c r="A20" s="7">
        <v>164</v>
      </c>
      <c r="B20" s="7" t="s">
        <v>18</v>
      </c>
      <c r="C20" s="7" t="s">
        <v>82</v>
      </c>
      <c r="D20" s="7" t="s">
        <v>83</v>
      </c>
    </row>
    <row r="21" spans="1:4" ht="13.5">
      <c r="A21" s="7">
        <v>17</v>
      </c>
      <c r="B21" s="7" t="s">
        <v>84</v>
      </c>
      <c r="C21" s="7" t="s">
        <v>85</v>
      </c>
      <c r="D21" s="7"/>
    </row>
    <row r="22" spans="1:4" ht="13.5">
      <c r="A22" s="7">
        <v>81</v>
      </c>
      <c r="B22" s="7" t="s">
        <v>21</v>
      </c>
      <c r="C22" s="7" t="s">
        <v>86</v>
      </c>
      <c r="D22" s="7" t="s">
        <v>87</v>
      </c>
    </row>
    <row r="23" spans="1:4" ht="13.5">
      <c r="A23" s="7">
        <v>86</v>
      </c>
      <c r="B23" s="7" t="s">
        <v>19</v>
      </c>
      <c r="C23" s="7" t="s">
        <v>88</v>
      </c>
      <c r="D23" s="7" t="s">
        <v>59</v>
      </c>
    </row>
    <row r="24" spans="1:4" ht="13.5">
      <c r="A24" s="7">
        <v>145</v>
      </c>
      <c r="B24" s="7" t="s">
        <v>89</v>
      </c>
      <c r="C24" s="7" t="s">
        <v>90</v>
      </c>
      <c r="D24" s="7" t="s">
        <v>91</v>
      </c>
    </row>
    <row r="25" spans="1:4" ht="13.5">
      <c r="A25" s="7">
        <v>30</v>
      </c>
      <c r="B25" s="7" t="s">
        <v>92</v>
      </c>
      <c r="C25" s="7" t="s">
        <v>93</v>
      </c>
      <c r="D25" s="7" t="s">
        <v>94</v>
      </c>
    </row>
    <row r="26" spans="1:4" ht="13.5">
      <c r="A26" s="7">
        <v>78</v>
      </c>
      <c r="B26" s="7" t="s">
        <v>95</v>
      </c>
      <c r="C26" s="7" t="s">
        <v>96</v>
      </c>
      <c r="D26" s="7"/>
    </row>
    <row r="27" spans="1:4" ht="13.5">
      <c r="A27" s="7">
        <v>90</v>
      </c>
      <c r="B27" s="7" t="s">
        <v>28</v>
      </c>
      <c r="C27" s="7" t="s">
        <v>97</v>
      </c>
      <c r="D27" s="7" t="s">
        <v>98</v>
      </c>
    </row>
    <row r="28" spans="1:4" ht="13.5">
      <c r="A28" s="7">
        <v>92</v>
      </c>
      <c r="B28" s="7" t="s">
        <v>99</v>
      </c>
      <c r="C28" s="7" t="s">
        <v>100</v>
      </c>
      <c r="D28" s="7" t="s">
        <v>43</v>
      </c>
    </row>
    <row r="29" spans="1:4" ht="13.5">
      <c r="A29" s="7">
        <v>123</v>
      </c>
      <c r="B29" s="7" t="s">
        <v>101</v>
      </c>
      <c r="C29" s="9" t="s">
        <v>102</v>
      </c>
      <c r="D29" s="7" t="s">
        <v>103</v>
      </c>
    </row>
    <row r="30" spans="1:4" ht="13.5">
      <c r="A30" s="7">
        <v>79</v>
      </c>
      <c r="B30" s="7" t="s">
        <v>104</v>
      </c>
      <c r="C30" s="7" t="s">
        <v>105</v>
      </c>
      <c r="D30" s="7" t="s">
        <v>106</v>
      </c>
    </row>
    <row r="31" spans="1:4" ht="13.5">
      <c r="A31" s="7">
        <v>169</v>
      </c>
      <c r="B31" s="7" t="s">
        <v>107</v>
      </c>
      <c r="C31" s="7" t="s">
        <v>108</v>
      </c>
      <c r="D31" s="7" t="s">
        <v>38</v>
      </c>
    </row>
    <row r="32" spans="1:4" ht="13.5">
      <c r="A32" s="7">
        <v>163</v>
      </c>
      <c r="B32" s="7" t="s">
        <v>109</v>
      </c>
      <c r="C32" s="7" t="s">
        <v>110</v>
      </c>
      <c r="D32" s="7" t="s">
        <v>38</v>
      </c>
    </row>
    <row r="33" spans="1:4" ht="13.5">
      <c r="A33" s="7">
        <v>172</v>
      </c>
      <c r="B33" s="7" t="s">
        <v>111</v>
      </c>
      <c r="C33" s="7" t="s">
        <v>112</v>
      </c>
      <c r="D33" s="7" t="s">
        <v>113</v>
      </c>
    </row>
    <row r="34" spans="1:4" ht="13.5">
      <c r="A34" s="7">
        <v>54</v>
      </c>
      <c r="B34" s="7" t="s">
        <v>114</v>
      </c>
      <c r="C34" s="7" t="s">
        <v>115</v>
      </c>
      <c r="D34" s="7" t="s">
        <v>116</v>
      </c>
    </row>
    <row r="35" spans="1:4" ht="13.5">
      <c r="A35" s="7">
        <v>181</v>
      </c>
      <c r="B35" s="7" t="s">
        <v>117</v>
      </c>
      <c r="C35" s="7" t="s">
        <v>118</v>
      </c>
      <c r="D35" s="7" t="s">
        <v>119</v>
      </c>
    </row>
    <row r="36" spans="1:4" ht="13.5">
      <c r="A36" s="7">
        <v>126</v>
      </c>
      <c r="B36" s="7" t="s">
        <v>120</v>
      </c>
      <c r="C36" s="7" t="s">
        <v>121</v>
      </c>
      <c r="D36" s="7" t="s">
        <v>122</v>
      </c>
    </row>
    <row r="37" spans="1:4" ht="13.5">
      <c r="A37" s="7">
        <v>131</v>
      </c>
      <c r="B37" s="7" t="s">
        <v>123</v>
      </c>
      <c r="C37" s="7" t="s">
        <v>124</v>
      </c>
      <c r="D37" s="7" t="s">
        <v>125</v>
      </c>
    </row>
    <row r="38" spans="1:4" ht="13.5">
      <c r="A38" s="7">
        <v>141</v>
      </c>
      <c r="B38" s="7" t="s">
        <v>126</v>
      </c>
      <c r="C38" s="7" t="s">
        <v>127</v>
      </c>
      <c r="D38" s="7" t="s">
        <v>43</v>
      </c>
    </row>
    <row r="39" spans="1:4" ht="13.5">
      <c r="A39" s="7">
        <v>179</v>
      </c>
      <c r="B39" s="7" t="s">
        <v>128</v>
      </c>
      <c r="C39" s="7" t="s">
        <v>129</v>
      </c>
      <c r="D39" s="7" t="s">
        <v>130</v>
      </c>
    </row>
    <row r="40" spans="1:4" ht="13.5">
      <c r="A40" s="7">
        <v>176</v>
      </c>
      <c r="B40" s="7" t="s">
        <v>131</v>
      </c>
      <c r="C40" s="7" t="s">
        <v>132</v>
      </c>
      <c r="D40" s="7" t="s">
        <v>133</v>
      </c>
    </row>
    <row r="41" spans="1:4" ht="13.5">
      <c r="A41" s="7">
        <v>167</v>
      </c>
      <c r="B41" s="7" t="s">
        <v>134</v>
      </c>
      <c r="C41" s="7" t="s">
        <v>135</v>
      </c>
      <c r="D41" s="7" t="s">
        <v>136</v>
      </c>
    </row>
    <row r="42" spans="1:4" ht="13.5">
      <c r="A42" s="7">
        <v>16</v>
      </c>
      <c r="B42" s="7" t="s">
        <v>25</v>
      </c>
      <c r="C42" s="7" t="s">
        <v>137</v>
      </c>
      <c r="D42" s="7" t="s">
        <v>138</v>
      </c>
    </row>
    <row r="43" spans="1:4" ht="13.5">
      <c r="A43" s="7">
        <v>26</v>
      </c>
      <c r="B43" s="7" t="s">
        <v>10</v>
      </c>
      <c r="C43" s="7" t="s">
        <v>139</v>
      </c>
      <c r="D43" s="7" t="s">
        <v>140</v>
      </c>
    </row>
    <row r="44" spans="1:4" ht="13.5">
      <c r="A44" s="7">
        <v>71</v>
      </c>
      <c r="B44" s="7" t="s">
        <v>141</v>
      </c>
      <c r="C44" s="7" t="s">
        <v>142</v>
      </c>
      <c r="D44" s="7" t="s">
        <v>143</v>
      </c>
    </row>
    <row r="45" spans="1:4" ht="13.5">
      <c r="A45" s="7">
        <v>63</v>
      </c>
      <c r="B45" s="7" t="s">
        <v>144</v>
      </c>
      <c r="C45" s="7" t="s">
        <v>145</v>
      </c>
      <c r="D45" s="7" t="s">
        <v>146</v>
      </c>
    </row>
    <row r="46" spans="1:4" ht="13.5">
      <c r="A46" s="7">
        <v>149</v>
      </c>
      <c r="B46" s="7" t="s">
        <v>147</v>
      </c>
      <c r="C46" s="7" t="s">
        <v>148</v>
      </c>
      <c r="D46" s="7" t="s">
        <v>149</v>
      </c>
    </row>
    <row r="47" spans="1:4" ht="13.5">
      <c r="A47" s="7">
        <v>18</v>
      </c>
      <c r="B47" s="7" t="s">
        <v>150</v>
      </c>
      <c r="C47" s="7" t="s">
        <v>151</v>
      </c>
      <c r="D47" s="7" t="s">
        <v>152</v>
      </c>
    </row>
    <row r="48" spans="1:4" ht="13.5">
      <c r="A48" s="7">
        <v>144</v>
      </c>
      <c r="B48" s="7" t="s">
        <v>153</v>
      </c>
      <c r="C48" s="7" t="s">
        <v>154</v>
      </c>
      <c r="D48" s="7" t="s">
        <v>155</v>
      </c>
    </row>
    <row r="49" spans="1:4" ht="13.5">
      <c r="A49" s="7">
        <v>132</v>
      </c>
      <c r="B49" s="7" t="s">
        <v>156</v>
      </c>
      <c r="C49" s="7" t="s">
        <v>157</v>
      </c>
      <c r="D49" s="7" t="s">
        <v>158</v>
      </c>
    </row>
    <row r="50" spans="1:4" ht="13.5">
      <c r="A50" s="7">
        <v>43</v>
      </c>
      <c r="B50" s="7" t="s">
        <v>159</v>
      </c>
      <c r="C50" s="7" t="s">
        <v>160</v>
      </c>
      <c r="D50" s="7" t="s">
        <v>161</v>
      </c>
    </row>
    <row r="51" spans="1:4" ht="13.5">
      <c r="A51" s="7">
        <v>56</v>
      </c>
      <c r="B51" s="7" t="s">
        <v>162</v>
      </c>
      <c r="C51" s="7" t="s">
        <v>163</v>
      </c>
      <c r="D51" s="7" t="s">
        <v>164</v>
      </c>
    </row>
    <row r="52" spans="1:4" ht="13.5">
      <c r="A52" s="7">
        <v>195</v>
      </c>
      <c r="B52" s="7" t="s">
        <v>8</v>
      </c>
      <c r="C52" s="7" t="s">
        <v>165</v>
      </c>
      <c r="D52" s="7" t="s">
        <v>166</v>
      </c>
    </row>
    <row r="53" spans="1:4" ht="13.5">
      <c r="A53" s="7">
        <v>198</v>
      </c>
      <c r="B53" s="7" t="s">
        <v>167</v>
      </c>
      <c r="C53" s="7" t="s">
        <v>168</v>
      </c>
      <c r="D53" s="7" t="s">
        <v>169</v>
      </c>
    </row>
    <row r="54" spans="1:4" ht="13.5">
      <c r="A54" s="7">
        <v>88</v>
      </c>
      <c r="B54" s="7" t="s">
        <v>170</v>
      </c>
      <c r="C54" s="7" t="s">
        <v>171</v>
      </c>
      <c r="D54" s="7" t="s">
        <v>38</v>
      </c>
    </row>
    <row r="55" spans="1:4" ht="13.5">
      <c r="A55" s="7">
        <v>142</v>
      </c>
      <c r="B55" s="7" t="s">
        <v>172</v>
      </c>
      <c r="C55" s="7" t="s">
        <v>173</v>
      </c>
      <c r="D55" s="7" t="s">
        <v>174</v>
      </c>
    </row>
    <row r="56" spans="1:4" ht="13.5">
      <c r="A56" s="7">
        <v>155</v>
      </c>
      <c r="B56" s="7" t="s">
        <v>14</v>
      </c>
      <c r="C56" s="7" t="s">
        <v>175</v>
      </c>
      <c r="D56" s="7" t="s">
        <v>176</v>
      </c>
    </row>
    <row r="57" spans="1:4" ht="13.5">
      <c r="A57" s="7">
        <v>39</v>
      </c>
      <c r="B57" s="7" t="s">
        <v>177</v>
      </c>
      <c r="C57" s="7" t="s">
        <v>178</v>
      </c>
      <c r="D57" s="7" t="s">
        <v>179</v>
      </c>
    </row>
    <row r="58" spans="1:4" ht="13.5">
      <c r="A58" s="7">
        <v>34</v>
      </c>
      <c r="B58" s="7" t="s">
        <v>180</v>
      </c>
      <c r="C58" s="7" t="s">
        <v>181</v>
      </c>
      <c r="D58" s="7" t="s">
        <v>182</v>
      </c>
    </row>
    <row r="59" spans="1:4" ht="13.5">
      <c r="A59" s="7">
        <v>180</v>
      </c>
      <c r="B59" s="7" t="s">
        <v>24</v>
      </c>
      <c r="C59" s="7" t="s">
        <v>183</v>
      </c>
      <c r="D59" s="7" t="s">
        <v>119</v>
      </c>
    </row>
    <row r="60" spans="1:4" ht="13.5">
      <c r="A60" s="7">
        <v>93</v>
      </c>
      <c r="B60" s="7" t="s">
        <v>184</v>
      </c>
      <c r="C60" s="7" t="s">
        <v>185</v>
      </c>
      <c r="D60" s="7" t="s">
        <v>186</v>
      </c>
    </row>
    <row r="61" spans="1:4" ht="13.5">
      <c r="A61" s="7">
        <v>168</v>
      </c>
      <c r="B61" s="7" t="s">
        <v>187</v>
      </c>
      <c r="C61" s="7" t="s">
        <v>188</v>
      </c>
      <c r="D61" s="7" t="s">
        <v>189</v>
      </c>
    </row>
    <row r="62" spans="1:4" ht="13.5">
      <c r="A62" s="7">
        <v>40</v>
      </c>
      <c r="B62" s="7" t="s">
        <v>15</v>
      </c>
      <c r="C62" s="7" t="s">
        <v>190</v>
      </c>
      <c r="D62" s="7" t="s">
        <v>191</v>
      </c>
    </row>
    <row r="63" spans="1:4" ht="13.5">
      <c r="A63" s="7">
        <v>187</v>
      </c>
      <c r="B63" s="7" t="s">
        <v>192</v>
      </c>
      <c r="C63" s="7" t="s">
        <v>193</v>
      </c>
      <c r="D63" s="7" t="s">
        <v>194</v>
      </c>
    </row>
    <row r="64" spans="1:4" ht="13.5">
      <c r="A64" s="7">
        <v>7</v>
      </c>
      <c r="B64" s="7" t="s">
        <v>195</v>
      </c>
      <c r="C64" s="7" t="s">
        <v>196</v>
      </c>
      <c r="D64" s="7" t="s">
        <v>197</v>
      </c>
    </row>
    <row r="65" spans="1:4" ht="13.5">
      <c r="A65" s="7">
        <v>67</v>
      </c>
      <c r="B65" s="7" t="s">
        <v>198</v>
      </c>
      <c r="C65" s="7" t="s">
        <v>199</v>
      </c>
      <c r="D65" s="7" t="s">
        <v>200</v>
      </c>
    </row>
    <row r="66" spans="1:4" ht="13.5">
      <c r="A66" s="7">
        <v>113</v>
      </c>
      <c r="B66" s="7" t="s">
        <v>201</v>
      </c>
      <c r="C66" s="7" t="s">
        <v>202</v>
      </c>
      <c r="D66" s="7" t="s">
        <v>203</v>
      </c>
    </row>
    <row r="67" spans="1:4" ht="13.5">
      <c r="A67" s="7">
        <v>193</v>
      </c>
      <c r="B67" s="7" t="s">
        <v>204</v>
      </c>
      <c r="C67" s="7" t="s">
        <v>205</v>
      </c>
      <c r="D67" s="7" t="s">
        <v>206</v>
      </c>
    </row>
    <row r="68" spans="1:4" ht="13.5">
      <c r="A68" s="7">
        <v>194</v>
      </c>
      <c r="B68" s="7" t="s">
        <v>207</v>
      </c>
      <c r="C68" s="7" t="s">
        <v>208</v>
      </c>
      <c r="D68" s="7" t="s">
        <v>209</v>
      </c>
    </row>
    <row r="69" spans="1:4" ht="13.5">
      <c r="A69" s="7">
        <v>62</v>
      </c>
      <c r="B69" s="7" t="s">
        <v>27</v>
      </c>
      <c r="C69" s="7" t="s">
        <v>210</v>
      </c>
      <c r="D69" s="7"/>
    </row>
    <row r="70" spans="1:4" ht="13.5">
      <c r="A70" s="7">
        <v>33</v>
      </c>
      <c r="B70" s="7" t="s">
        <v>12</v>
      </c>
      <c r="C70" s="7" t="s">
        <v>211</v>
      </c>
      <c r="D70" s="7" t="s">
        <v>212</v>
      </c>
    </row>
    <row r="71" spans="1:4" ht="13.5">
      <c r="A71" s="7">
        <v>48</v>
      </c>
      <c r="B71" s="7" t="s">
        <v>16</v>
      </c>
      <c r="C71" s="7" t="s">
        <v>213</v>
      </c>
      <c r="D71" s="7" t="s">
        <v>214</v>
      </c>
    </row>
    <row r="72" spans="1:4" ht="13.5">
      <c r="A72" s="7">
        <v>150</v>
      </c>
      <c r="B72" s="7" t="s">
        <v>215</v>
      </c>
      <c r="C72" s="7" t="s">
        <v>216</v>
      </c>
      <c r="D72" s="7" t="s">
        <v>217</v>
      </c>
    </row>
    <row r="73" spans="1:4" ht="13.5">
      <c r="A73" s="7">
        <v>35</v>
      </c>
      <c r="B73" s="7" t="s">
        <v>218</v>
      </c>
      <c r="C73" s="7" t="s">
        <v>219</v>
      </c>
      <c r="D73" s="7" t="s">
        <v>220</v>
      </c>
    </row>
    <row r="74" spans="1:4" ht="13.5">
      <c r="A74" s="7">
        <v>66</v>
      </c>
      <c r="B74" s="7" t="s">
        <v>17</v>
      </c>
      <c r="C74" s="7" t="s">
        <v>221</v>
      </c>
      <c r="D74" s="7" t="s">
        <v>222</v>
      </c>
    </row>
    <row r="75" spans="1:4" ht="13.5">
      <c r="A75" s="7">
        <v>28</v>
      </c>
      <c r="B75" s="7" t="s">
        <v>223</v>
      </c>
      <c r="C75" s="7" t="s">
        <v>224</v>
      </c>
      <c r="D75" s="7" t="s">
        <v>225</v>
      </c>
    </row>
    <row r="76" spans="1:4" ht="13.5">
      <c r="A76" s="7">
        <v>152</v>
      </c>
      <c r="B76" s="7" t="s">
        <v>226</v>
      </c>
      <c r="C76" s="7" t="s">
        <v>227</v>
      </c>
      <c r="D76" s="7" t="s">
        <v>228</v>
      </c>
    </row>
    <row r="77" spans="1:4" ht="13.5">
      <c r="A77" s="7">
        <v>170</v>
      </c>
      <c r="B77" s="7" t="s">
        <v>229</v>
      </c>
      <c r="C77" s="7" t="s">
        <v>230</v>
      </c>
      <c r="D77" s="7" t="s">
        <v>91</v>
      </c>
    </row>
    <row r="78" spans="1:4" ht="13.5">
      <c r="A78" s="7">
        <v>146</v>
      </c>
      <c r="B78" s="7" t="s">
        <v>231</v>
      </c>
      <c r="C78" s="7" t="s">
        <v>232</v>
      </c>
      <c r="D78" s="7" t="s">
        <v>233</v>
      </c>
    </row>
    <row r="79" spans="1:4" ht="13.5">
      <c r="A79" s="7">
        <v>6</v>
      </c>
      <c r="B79" s="7" t="s">
        <v>234</v>
      </c>
      <c r="C79" s="7" t="s">
        <v>235</v>
      </c>
      <c r="D79" s="7" t="s">
        <v>236</v>
      </c>
    </row>
    <row r="80" spans="1:4" ht="13.5">
      <c r="A80" s="7">
        <v>128</v>
      </c>
      <c r="B80" s="7" t="s">
        <v>237</v>
      </c>
      <c r="C80" s="7" t="s">
        <v>238</v>
      </c>
      <c r="D80" s="7" t="s">
        <v>239</v>
      </c>
    </row>
    <row r="81" spans="1:4" ht="15" customHeight="1">
      <c r="A81" s="7">
        <v>58</v>
      </c>
      <c r="B81" s="7" t="s">
        <v>240</v>
      </c>
      <c r="C81" s="7" t="s">
        <v>241</v>
      </c>
      <c r="D81" s="7" t="s">
        <v>146</v>
      </c>
    </row>
    <row r="82" spans="1:4" ht="15" customHeight="1">
      <c r="A82" s="7">
        <v>124</v>
      </c>
      <c r="B82" s="7" t="s">
        <v>26</v>
      </c>
      <c r="C82" s="7" t="s">
        <v>242</v>
      </c>
      <c r="D82" s="7" t="s">
        <v>243</v>
      </c>
    </row>
    <row r="83" spans="1:4" ht="15" customHeight="1">
      <c r="A83" s="7">
        <v>105</v>
      </c>
      <c r="B83" s="7" t="s">
        <v>244</v>
      </c>
      <c r="C83" s="7" t="s">
        <v>245</v>
      </c>
      <c r="D83" s="7" t="s">
        <v>246</v>
      </c>
    </row>
    <row r="84" spans="1:4" ht="15" customHeight="1">
      <c r="A84" s="7">
        <v>182</v>
      </c>
      <c r="B84" s="7" t="s">
        <v>247</v>
      </c>
      <c r="C84" s="7" t="s">
        <v>248</v>
      </c>
      <c r="D84" s="7" t="s">
        <v>249</v>
      </c>
    </row>
    <row r="85" spans="1:4" ht="15" customHeight="1">
      <c r="A85" s="7">
        <v>15</v>
      </c>
      <c r="B85" s="7" t="s">
        <v>250</v>
      </c>
      <c r="C85" s="7" t="s">
        <v>251</v>
      </c>
      <c r="D85" s="7" t="s">
        <v>252</v>
      </c>
    </row>
    <row r="86" spans="1:5" ht="15" customHeight="1">
      <c r="A86" s="10">
        <v>20</v>
      </c>
      <c r="B86" s="7" t="s">
        <v>253</v>
      </c>
      <c r="C86" s="10" t="s">
        <v>254</v>
      </c>
      <c r="D86" s="7" t="s">
        <v>255</v>
      </c>
      <c r="E86" s="7"/>
    </row>
    <row r="87" spans="1:5" ht="15" customHeight="1">
      <c r="A87" s="10">
        <v>64</v>
      </c>
      <c r="B87" s="7" t="s">
        <v>256</v>
      </c>
      <c r="C87" s="7" t="s">
        <v>257</v>
      </c>
      <c r="D87" s="7" t="s">
        <v>258</v>
      </c>
      <c r="E87" s="7"/>
    </row>
    <row r="88" spans="1:4" ht="13.5">
      <c r="A88" s="111">
        <v>191</v>
      </c>
      <c r="B88" s="111" t="s">
        <v>388</v>
      </c>
      <c r="C88" s="111" t="s">
        <v>389</v>
      </c>
      <c r="D88" s="111" t="s">
        <v>390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9.140625" style="90" customWidth="1"/>
    <col min="2" max="2" width="68.421875" style="97" customWidth="1"/>
    <col min="3" max="3" width="78.28125" style="90" bestFit="1" customWidth="1"/>
    <col min="4" max="16384" width="9.140625" style="90" customWidth="1"/>
  </cols>
  <sheetData>
    <row r="1" spans="1:3" s="99" customFormat="1" ht="15.75">
      <c r="A1" s="91" t="s">
        <v>29</v>
      </c>
      <c r="B1" s="91" t="s">
        <v>30</v>
      </c>
      <c r="C1" s="91" t="s">
        <v>31</v>
      </c>
    </row>
    <row r="2" spans="1:3" s="99" customFormat="1" ht="15.75">
      <c r="A2" s="107" t="s">
        <v>385</v>
      </c>
      <c r="B2" s="108"/>
      <c r="C2" s="108"/>
    </row>
    <row r="3" spans="1:3" ht="30">
      <c r="A3" s="92">
        <v>1</v>
      </c>
      <c r="B3" s="98" t="s">
        <v>345</v>
      </c>
      <c r="C3" s="95" t="s">
        <v>346</v>
      </c>
    </row>
    <row r="4" spans="1:3" ht="45">
      <c r="A4" s="92">
        <v>2</v>
      </c>
      <c r="B4" s="98" t="s">
        <v>333</v>
      </c>
      <c r="C4" s="95" t="s">
        <v>334</v>
      </c>
    </row>
    <row r="5" spans="1:3" ht="30">
      <c r="A5" s="92">
        <v>3</v>
      </c>
      <c r="B5" s="98" t="s">
        <v>349</v>
      </c>
      <c r="C5" s="95" t="s">
        <v>352</v>
      </c>
    </row>
    <row r="6" spans="1:3" ht="30">
      <c r="A6" s="92">
        <v>4</v>
      </c>
      <c r="B6" s="98" t="s">
        <v>337</v>
      </c>
      <c r="C6" s="95" t="s">
        <v>350</v>
      </c>
    </row>
    <row r="7" spans="1:3" ht="15.75">
      <c r="A7" s="109" t="s">
        <v>386</v>
      </c>
      <c r="B7" s="110"/>
      <c r="C7" s="110"/>
    </row>
    <row r="8" spans="1:3" ht="15">
      <c r="A8" s="92">
        <v>5</v>
      </c>
      <c r="B8" s="98" t="s">
        <v>343</v>
      </c>
      <c r="C8" s="95" t="s">
        <v>344</v>
      </c>
    </row>
    <row r="9" spans="1:3" ht="30">
      <c r="A9" s="92">
        <v>6</v>
      </c>
      <c r="B9" s="98" t="s">
        <v>338</v>
      </c>
      <c r="C9" s="95" t="s">
        <v>339</v>
      </c>
    </row>
    <row r="10" spans="1:3" ht="15">
      <c r="A10" s="92">
        <v>7</v>
      </c>
      <c r="B10" s="98" t="s">
        <v>341</v>
      </c>
      <c r="C10" s="95" t="s">
        <v>342</v>
      </c>
    </row>
    <row r="11" spans="1:3" ht="30">
      <c r="A11" s="92">
        <v>8</v>
      </c>
      <c r="B11" s="98" t="s">
        <v>329</v>
      </c>
      <c r="C11" s="95" t="s">
        <v>330</v>
      </c>
    </row>
    <row r="12" spans="1:3" ht="15.75">
      <c r="A12" s="109" t="s">
        <v>387</v>
      </c>
      <c r="B12" s="110"/>
      <c r="C12" s="110"/>
    </row>
    <row r="13" spans="1:3" ht="30">
      <c r="A13" s="92">
        <v>9</v>
      </c>
      <c r="B13" s="98" t="s">
        <v>335</v>
      </c>
      <c r="C13" s="95" t="s">
        <v>336</v>
      </c>
    </row>
    <row r="14" spans="1:3" ht="30">
      <c r="A14" s="92">
        <v>10</v>
      </c>
      <c r="B14" s="98" t="s">
        <v>340</v>
      </c>
      <c r="C14" s="95" t="s">
        <v>351</v>
      </c>
    </row>
    <row r="15" spans="1:3" ht="30">
      <c r="A15" s="92">
        <v>11</v>
      </c>
      <c r="B15" s="98" t="s">
        <v>347</v>
      </c>
      <c r="C15" s="95" t="s">
        <v>348</v>
      </c>
    </row>
    <row r="16" spans="1:3" ht="30">
      <c r="A16" s="92">
        <v>12</v>
      </c>
      <c r="B16" s="98" t="s">
        <v>331</v>
      </c>
      <c r="C16" s="95" t="s">
        <v>332</v>
      </c>
    </row>
  </sheetData>
  <sheetProtection/>
  <mergeCells count="3">
    <mergeCell ref="A2:C2"/>
    <mergeCell ref="A7:C7"/>
    <mergeCell ref="A12:C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9">
      <selection activeCell="C44" sqref="C44"/>
    </sheetView>
  </sheetViews>
  <sheetFormatPr defaultColWidth="9.140625" defaultRowHeight="15"/>
  <cols>
    <col min="1" max="1" width="7.7109375" style="0" bestFit="1" customWidth="1"/>
    <col min="2" max="2" width="10.140625" style="0" bestFit="1" customWidth="1"/>
    <col min="3" max="4" width="11.57421875" style="16" bestFit="1" customWidth="1"/>
  </cols>
  <sheetData>
    <row r="1" spans="1:4" ht="15">
      <c r="A1" s="1" t="s">
        <v>3</v>
      </c>
      <c r="B1" s="1" t="s">
        <v>0</v>
      </c>
      <c r="C1" s="15" t="s">
        <v>1</v>
      </c>
      <c r="D1" s="15" t="s">
        <v>2</v>
      </c>
    </row>
    <row r="2" spans="1:4" ht="15">
      <c r="A2" s="1" t="s">
        <v>264</v>
      </c>
      <c r="B2" s="3" t="s">
        <v>5</v>
      </c>
      <c r="C2" s="13">
        <v>0.4583333333333333</v>
      </c>
      <c r="D2" s="13">
        <v>0.4791666666666667</v>
      </c>
    </row>
    <row r="3" spans="1:4" ht="15">
      <c r="A3" s="1" t="s">
        <v>265</v>
      </c>
      <c r="B3" s="3" t="s">
        <v>5</v>
      </c>
      <c r="C3" s="13">
        <v>0.4791666666666667</v>
      </c>
      <c r="D3" s="13">
        <v>0.5</v>
      </c>
    </row>
    <row r="4" spans="1:5" ht="15">
      <c r="A4" t="s">
        <v>266</v>
      </c>
      <c r="B4" s="3" t="s">
        <v>5</v>
      </c>
      <c r="C4" s="13">
        <v>0.5416666666666666</v>
      </c>
      <c r="D4" s="13">
        <v>0.5625</v>
      </c>
      <c r="E4" s="2"/>
    </row>
    <row r="5" spans="1:4" ht="15">
      <c r="A5" t="s">
        <v>267</v>
      </c>
      <c r="B5" s="3" t="s">
        <v>5</v>
      </c>
      <c r="C5" s="13">
        <v>0.5625</v>
      </c>
      <c r="D5" s="16">
        <v>0.5833333333333334</v>
      </c>
    </row>
    <row r="6" spans="1:4" ht="15">
      <c r="A6" t="s">
        <v>268</v>
      </c>
      <c r="B6" s="3" t="s">
        <v>5</v>
      </c>
      <c r="C6" s="16">
        <v>0.5833333333333334</v>
      </c>
      <c r="D6" s="16">
        <v>0.6041666666666666</v>
      </c>
    </row>
    <row r="7" spans="1:4" ht="15">
      <c r="A7" t="s">
        <v>272</v>
      </c>
      <c r="B7" s="3" t="s">
        <v>5</v>
      </c>
      <c r="C7" s="13">
        <v>0.5416666666666666</v>
      </c>
      <c r="D7" s="16">
        <v>0.6041666666666666</v>
      </c>
    </row>
    <row r="8" spans="1:4" ht="15">
      <c r="A8" t="s">
        <v>269</v>
      </c>
      <c r="B8" s="3" t="s">
        <v>5</v>
      </c>
      <c r="C8" s="16">
        <v>0.625</v>
      </c>
      <c r="D8" s="16">
        <v>0.6458333333333334</v>
      </c>
    </row>
    <row r="9" spans="1:4" ht="15">
      <c r="A9" t="s">
        <v>270</v>
      </c>
      <c r="B9" s="3" t="s">
        <v>5</v>
      </c>
      <c r="C9" s="16">
        <v>0.6458333333333334</v>
      </c>
      <c r="D9" s="16">
        <v>0.6666666666666666</v>
      </c>
    </row>
    <row r="10" spans="1:4" ht="15">
      <c r="A10" t="s">
        <v>271</v>
      </c>
      <c r="B10" s="3" t="s">
        <v>5</v>
      </c>
      <c r="C10" s="16">
        <v>0.6666666666666666</v>
      </c>
      <c r="D10" s="16">
        <v>0.6875</v>
      </c>
    </row>
    <row r="11" spans="1:4" ht="15">
      <c r="A11" t="s">
        <v>273</v>
      </c>
      <c r="B11" s="3" t="s">
        <v>5</v>
      </c>
      <c r="C11" s="16">
        <v>0.625</v>
      </c>
      <c r="D11" s="16">
        <v>0.6875</v>
      </c>
    </row>
    <row r="12" spans="1:4" ht="15">
      <c r="A12" t="s">
        <v>274</v>
      </c>
      <c r="B12" s="3" t="s">
        <v>275</v>
      </c>
      <c r="C12" s="16">
        <v>0.4375</v>
      </c>
      <c r="D12" s="16">
        <v>0.4583333333333333</v>
      </c>
    </row>
    <row r="13" spans="1:4" ht="15">
      <c r="A13" t="s">
        <v>276</v>
      </c>
      <c r="B13" s="3" t="s">
        <v>275</v>
      </c>
      <c r="C13" s="16">
        <v>0.4583333333333333</v>
      </c>
      <c r="D13" s="16">
        <v>0.4791666666666667</v>
      </c>
    </row>
    <row r="14" spans="1:4" ht="15">
      <c r="A14" t="s">
        <v>277</v>
      </c>
      <c r="B14" s="3" t="s">
        <v>275</v>
      </c>
      <c r="C14" s="16">
        <v>0.4791666666666667</v>
      </c>
      <c r="D14" s="16">
        <v>0.5</v>
      </c>
    </row>
    <row r="15" spans="1:4" ht="15">
      <c r="A15" t="s">
        <v>278</v>
      </c>
      <c r="B15" s="3" t="s">
        <v>275</v>
      </c>
      <c r="C15" s="13">
        <v>0.5416666666666666</v>
      </c>
      <c r="D15" s="13">
        <v>0.5625</v>
      </c>
    </row>
    <row r="16" spans="1:4" ht="15">
      <c r="A16" t="s">
        <v>279</v>
      </c>
      <c r="B16" s="3" t="s">
        <v>275</v>
      </c>
      <c r="C16" s="13">
        <v>0.5625</v>
      </c>
      <c r="D16" s="16">
        <v>0.5833333333333334</v>
      </c>
    </row>
    <row r="17" spans="1:4" ht="15">
      <c r="A17" t="s">
        <v>280</v>
      </c>
      <c r="B17" s="3" t="s">
        <v>275</v>
      </c>
      <c r="C17" s="16">
        <v>0.5833333333333334</v>
      </c>
      <c r="D17" s="16">
        <v>0.6041666666666666</v>
      </c>
    </row>
    <row r="18" spans="1:4" ht="15">
      <c r="A18" t="s">
        <v>281</v>
      </c>
      <c r="B18" s="3" t="s">
        <v>275</v>
      </c>
      <c r="C18" s="16">
        <v>0.625</v>
      </c>
      <c r="D18" s="16">
        <v>0.6458333333333334</v>
      </c>
    </row>
    <row r="19" spans="1:4" ht="15">
      <c r="A19" t="s">
        <v>282</v>
      </c>
      <c r="B19" s="3" t="s">
        <v>275</v>
      </c>
      <c r="C19" s="16">
        <v>0.6458333333333334</v>
      </c>
      <c r="D19" s="16">
        <v>0.6666666666666666</v>
      </c>
    </row>
    <row r="20" spans="1:4" ht="15">
      <c r="A20" t="s">
        <v>283</v>
      </c>
      <c r="B20" s="3" t="s">
        <v>275</v>
      </c>
      <c r="C20" s="16">
        <v>0.6666666666666666</v>
      </c>
      <c r="D20" s="16">
        <v>0.6875</v>
      </c>
    </row>
    <row r="21" spans="1:4" ht="15">
      <c r="A21" t="s">
        <v>302</v>
      </c>
      <c r="B21" s="3" t="s">
        <v>305</v>
      </c>
      <c r="C21" s="16">
        <v>0.3541666666666667</v>
      </c>
      <c r="D21" s="16">
        <v>0.375</v>
      </c>
    </row>
    <row r="22" spans="1:4" ht="15">
      <c r="A22" t="s">
        <v>303</v>
      </c>
      <c r="B22" s="3" t="s">
        <v>305</v>
      </c>
      <c r="C22" s="16">
        <v>0.375</v>
      </c>
      <c r="D22" s="16">
        <v>0.3958333333333333</v>
      </c>
    </row>
    <row r="23" spans="1:4" ht="15">
      <c r="A23" t="s">
        <v>304</v>
      </c>
      <c r="B23" s="3" t="s">
        <v>305</v>
      </c>
      <c r="C23" s="16">
        <v>0.3958333333333333</v>
      </c>
      <c r="D23" s="16">
        <v>0.4166666666666667</v>
      </c>
    </row>
    <row r="24" spans="1:4" ht="15">
      <c r="A24" t="s">
        <v>306</v>
      </c>
      <c r="B24" s="3" t="s">
        <v>305</v>
      </c>
      <c r="C24" s="16">
        <v>0.4375</v>
      </c>
      <c r="D24" s="16">
        <v>0.4583333333333333</v>
      </c>
    </row>
    <row r="25" spans="1:4" ht="15">
      <c r="A25" t="s">
        <v>307</v>
      </c>
      <c r="B25" s="3" t="s">
        <v>305</v>
      </c>
      <c r="C25" s="16">
        <v>0.4583333333333333</v>
      </c>
      <c r="D25" s="16">
        <v>0.4791666666666667</v>
      </c>
    </row>
    <row r="26" spans="1:4" ht="15">
      <c r="A26" t="s">
        <v>308</v>
      </c>
      <c r="B26" s="3" t="s">
        <v>305</v>
      </c>
      <c r="C26" s="16">
        <v>0.4791666666666667</v>
      </c>
      <c r="D26" s="16">
        <v>0.5</v>
      </c>
    </row>
    <row r="27" spans="1:4" ht="15">
      <c r="A27" t="s">
        <v>309</v>
      </c>
      <c r="B27" s="3" t="s">
        <v>305</v>
      </c>
      <c r="C27" s="16">
        <v>0.5416666666666666</v>
      </c>
      <c r="D27" s="16">
        <v>0.5625</v>
      </c>
    </row>
    <row r="28" spans="1:4" ht="15">
      <c r="A28" t="s">
        <v>310</v>
      </c>
      <c r="B28" s="3" t="s">
        <v>305</v>
      </c>
      <c r="C28" s="16">
        <v>0.5625</v>
      </c>
      <c r="D28" s="16">
        <v>0.5833333333333334</v>
      </c>
    </row>
    <row r="29" spans="1:4" ht="15">
      <c r="A29" t="s">
        <v>311</v>
      </c>
      <c r="B29" s="3" t="s">
        <v>305</v>
      </c>
      <c r="C29" s="16">
        <v>0.5833333333333334</v>
      </c>
      <c r="D29" s="16">
        <v>0.6041666666666666</v>
      </c>
    </row>
    <row r="30" spans="1:4" ht="15">
      <c r="A30" t="s">
        <v>318</v>
      </c>
      <c r="B30" s="3" t="s">
        <v>275</v>
      </c>
      <c r="C30" s="16">
        <v>0.4375</v>
      </c>
      <c r="D30" s="16">
        <v>0.4513888888888889</v>
      </c>
    </row>
    <row r="31" spans="1:4" ht="15">
      <c r="A31" t="s">
        <v>319</v>
      </c>
      <c r="B31" s="3" t="s">
        <v>275</v>
      </c>
      <c r="C31" s="16">
        <v>0.4548611111111111</v>
      </c>
      <c r="D31" s="16">
        <v>0.46875</v>
      </c>
    </row>
    <row r="32" spans="1:4" ht="15">
      <c r="A32" t="s">
        <v>320</v>
      </c>
      <c r="B32" s="3" t="s">
        <v>275</v>
      </c>
      <c r="C32" s="16">
        <v>0.47222222222222227</v>
      </c>
      <c r="D32" s="16">
        <v>0.4861111111111111</v>
      </c>
    </row>
    <row r="33" spans="1:4" ht="15">
      <c r="A33" t="s">
        <v>321</v>
      </c>
      <c r="B33" s="3" t="s">
        <v>275</v>
      </c>
      <c r="C33" s="16">
        <v>0.4861111111111111</v>
      </c>
      <c r="D33" s="16">
        <v>0.5</v>
      </c>
    </row>
    <row r="34" spans="1:4" ht="15">
      <c r="A34" t="s">
        <v>353</v>
      </c>
      <c r="B34" s="3" t="s">
        <v>275</v>
      </c>
      <c r="C34" s="16">
        <v>0.5416666666666666</v>
      </c>
      <c r="D34" s="16">
        <v>0.5555555555555556</v>
      </c>
    </row>
    <row r="35" spans="1:4" ht="15">
      <c r="A35" t="s">
        <v>354</v>
      </c>
      <c r="B35" s="3" t="s">
        <v>275</v>
      </c>
      <c r="C35" s="16">
        <v>0.5590277777777778</v>
      </c>
      <c r="D35" s="16">
        <v>0.5729166666666666</v>
      </c>
    </row>
    <row r="36" spans="1:4" ht="15">
      <c r="A36" t="s">
        <v>355</v>
      </c>
      <c r="B36" s="3" t="s">
        <v>275</v>
      </c>
      <c r="C36" s="16">
        <v>0.576388888888889</v>
      </c>
      <c r="D36" s="16">
        <v>0.5902777777777778</v>
      </c>
    </row>
    <row r="37" spans="1:4" ht="15">
      <c r="A37" t="s">
        <v>356</v>
      </c>
      <c r="B37" s="3" t="s">
        <v>275</v>
      </c>
      <c r="C37" s="16">
        <v>0.5902777777777778</v>
      </c>
      <c r="D37" s="16">
        <v>0.6041666666666666</v>
      </c>
    </row>
    <row r="38" spans="1:4" ht="15">
      <c r="A38" t="s">
        <v>357</v>
      </c>
      <c r="B38" s="3" t="s">
        <v>275</v>
      </c>
      <c r="C38" s="16">
        <v>0.625</v>
      </c>
      <c r="D38" s="16">
        <v>0.638888888888889</v>
      </c>
    </row>
    <row r="39" spans="1:4" ht="15">
      <c r="A39" t="s">
        <v>358</v>
      </c>
      <c r="B39" s="3" t="s">
        <v>275</v>
      </c>
      <c r="C39" s="16">
        <v>0.642361111111111</v>
      </c>
      <c r="D39" s="16">
        <v>0.65625</v>
      </c>
    </row>
    <row r="40" spans="1:4" ht="15">
      <c r="A40" t="s">
        <v>359</v>
      </c>
      <c r="B40" s="3" t="s">
        <v>275</v>
      </c>
      <c r="C40" s="16">
        <v>0.6597222222222222</v>
      </c>
      <c r="D40" s="16">
        <v>0.6736111111111112</v>
      </c>
    </row>
    <row r="41" spans="1:4" ht="15">
      <c r="A41" t="s">
        <v>360</v>
      </c>
      <c r="B41" s="3" t="s">
        <v>275</v>
      </c>
      <c r="C41" s="16">
        <v>0.6736111111111112</v>
      </c>
      <c r="D41" s="16">
        <v>0.6875</v>
      </c>
    </row>
    <row r="42" spans="1:4" ht="15">
      <c r="A42" t="s">
        <v>379</v>
      </c>
      <c r="B42" s="3" t="s">
        <v>380</v>
      </c>
      <c r="C42" s="16">
        <v>0.375</v>
      </c>
      <c r="D42" s="16">
        <v>0.5</v>
      </c>
    </row>
    <row r="43" spans="1:4" ht="15">
      <c r="A43" t="s">
        <v>381</v>
      </c>
      <c r="B43" s="3" t="s">
        <v>380</v>
      </c>
      <c r="C43" s="16">
        <v>0.5416666666666666</v>
      </c>
      <c r="D43" s="16">
        <v>0.6666666666666666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ESRI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shope</dc:creator>
  <cp:keywords/>
  <dc:description/>
  <cp:lastModifiedBy>shope</cp:lastModifiedBy>
  <dcterms:created xsi:type="dcterms:W3CDTF">2009-08-31T10:33:09Z</dcterms:created>
  <dcterms:modified xsi:type="dcterms:W3CDTF">2009-09-14T10:00:08Z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